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carlos.acosta\Downloads\"/>
    </mc:Choice>
  </mc:AlternateContent>
  <xr:revisionPtr revIDLastSave="0" documentId="8_{58D66790-3CA8-4852-8402-398CCDC24119}" xr6:coauthVersionLast="47" xr6:coauthVersionMax="47" xr10:uidLastSave="{00000000-0000-0000-0000-000000000000}"/>
  <bookViews>
    <workbookView xWindow="-120" yWindow="-120" windowWidth="29040" windowHeight="15840" xr2:uid="{00000000-000D-0000-FFFF-FFFF00000000}"/>
  </bookViews>
  <sheets>
    <sheet name="1. INFORMACION ACUMULADA" sheetId="11" r:id="rId1"/>
    <sheet name="PAA" sheetId="12" r:id="rId2"/>
    <sheet name="Tipo" sheetId="3" state="hidden" r:id="rId3"/>
    <sheet name="Eje_Pilar_Prop1" sheetId="4" state="hidden" r:id="rId4"/>
  </sheets>
  <externalReferences>
    <externalReference r:id="rId5"/>
    <externalReference r:id="rId6"/>
    <externalReference r:id="rId7"/>
    <externalReference r:id="rId8"/>
  </externalReferences>
  <definedNames>
    <definedName name="_xlnm._FilterDatabase" localSheetId="0" hidden="1">'1. INFORMACION ACUMULADA'!$A$13:$AV$753</definedName>
    <definedName name="afectacion">Tipo!$D$2:$D$4</definedName>
    <definedName name="Afectación">'[1]Tipo '!$D$2:$D$4</definedName>
    <definedName name="afectacion1">[2]Tipo!$D$2:$D$4</definedName>
    <definedName name="ajus">[3]Tipo!$C$36:$C$37</definedName>
    <definedName name="cd">Tipo!$C$18:$C$27</definedName>
    <definedName name="ContratacionDirecta">'[1]Tipo '!$C$18:$C$27</definedName>
    <definedName name="Mod">'[1]Tipo '!$C$2:$C$8</definedName>
    <definedName name="modal">Tipo!$C$2:$C$8</definedName>
    <definedName name="MODALI">[3]Tipo!$C$2:$C$8</definedName>
    <definedName name="na">Tipo!$C$31</definedName>
    <definedName name="naturaleza">Tipo!$E$2:$E$5</definedName>
    <definedName name="pdd">[4]Tipo!$C$36:$C$37</definedName>
    <definedName name="programabta">Eje_Pilar_Prop1!$C$3:$C$47</definedName>
    <definedName name="programanue">#REF!</definedName>
    <definedName name="re">Tipo!$C$30</definedName>
    <definedName name="RegimenEspecial">'[1]Tipo '!$C$29:$C$30</definedName>
    <definedName name="s">[3]Tipo!$C$2:$C$8</definedName>
    <definedName name="sa">Tipo!$C$12:$C$15</definedName>
    <definedName name="SAFE">[3]Tipo!$D$2:$D$4</definedName>
    <definedName name="SECOP">Tipo!$C$33:$C$34</definedName>
    <definedName name="Sector">Tipo!$B$23:$B$37</definedName>
    <definedName name="SeleccionAbreviada">'[1]Tipo '!$C$12:$C$15</definedName>
    <definedName name="seo">[3]Tipo!$C$33:$C$34</definedName>
    <definedName name="tipo">Tipo!$B$2:$B$21</definedName>
    <definedName name="vacio">Tipo!$C$32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753" i="11" l="1"/>
  <c r="V753" i="11"/>
  <c r="M619" i="11" l="1"/>
  <c r="L619" i="11"/>
  <c r="Y699" i="11"/>
  <c r="Z21" i="11" l="1"/>
  <c r="M698" i="11"/>
  <c r="M697" i="11"/>
  <c r="M695" i="11"/>
  <c r="M694" i="11"/>
  <c r="M693" i="11"/>
  <c r="M688" i="11"/>
  <c r="M681" i="11"/>
  <c r="M665" i="11"/>
  <c r="M664" i="11"/>
  <c r="M660" i="11"/>
  <c r="M657" i="11"/>
  <c r="M654" i="11"/>
  <c r="M648" i="11"/>
  <c r="M647" i="11"/>
  <c r="M646" i="11"/>
  <c r="M644" i="11"/>
  <c r="M638" i="11"/>
  <c r="M637" i="11"/>
  <c r="M628" i="11"/>
  <c r="M627" i="11"/>
  <c r="M626" i="11"/>
  <c r="M625" i="11"/>
  <c r="M622" i="11"/>
  <c r="M618" i="11"/>
  <c r="M615" i="11"/>
  <c r="M608" i="11"/>
  <c r="M599" i="11"/>
  <c r="M595" i="11"/>
  <c r="M583" i="11"/>
  <c r="M581" i="11"/>
  <c r="M580" i="11"/>
  <c r="M578" i="11"/>
  <c r="M577" i="11"/>
  <c r="M576" i="11"/>
  <c r="M575" i="11"/>
  <c r="M574" i="11"/>
  <c r="M573" i="11"/>
  <c r="M569" i="11"/>
  <c r="M566" i="11"/>
  <c r="M559" i="11"/>
  <c r="M558" i="11"/>
  <c r="M557" i="11"/>
  <c r="M555" i="11"/>
  <c r="M554" i="11"/>
  <c r="M544" i="11"/>
  <c r="M543" i="11"/>
  <c r="M541" i="11"/>
  <c r="M540" i="11"/>
  <c r="M539" i="11"/>
  <c r="M537" i="11"/>
  <c r="M536" i="11"/>
  <c r="M535" i="11"/>
  <c r="M534" i="11"/>
  <c r="M533" i="11"/>
  <c r="M532" i="11"/>
  <c r="M531" i="11"/>
  <c r="M530" i="11"/>
  <c r="M529" i="11"/>
  <c r="M528" i="11"/>
  <c r="M527" i="11"/>
  <c r="M526" i="11"/>
  <c r="M518" i="11"/>
  <c r="M517" i="11"/>
  <c r="M516" i="11"/>
  <c r="M515" i="11"/>
  <c r="M514" i="11"/>
  <c r="M513" i="11"/>
  <c r="M512" i="11"/>
  <c r="M511" i="11"/>
  <c r="M510" i="11"/>
  <c r="M509" i="11"/>
  <c r="M508" i="11"/>
  <c r="M507" i="11"/>
  <c r="M506" i="11"/>
  <c r="M505" i="11"/>
  <c r="M504" i="11"/>
  <c r="M503" i="11"/>
  <c r="M502" i="11"/>
  <c r="M500" i="11"/>
  <c r="M499" i="11"/>
  <c r="M498" i="11"/>
  <c r="M497" i="11"/>
  <c r="M496" i="11"/>
  <c r="M495" i="11"/>
  <c r="M494" i="11"/>
  <c r="M484" i="11"/>
  <c r="M457" i="11"/>
  <c r="M456" i="11"/>
  <c r="M455" i="11"/>
  <c r="M450" i="11"/>
  <c r="M444" i="11"/>
  <c r="M442" i="11"/>
  <c r="M440" i="11"/>
  <c r="M438" i="11"/>
  <c r="M437" i="11"/>
  <c r="M434" i="11"/>
  <c r="M432" i="11"/>
  <c r="M431" i="11"/>
  <c r="M430" i="11"/>
  <c r="M422" i="11"/>
  <c r="M413" i="11"/>
  <c r="M410" i="11"/>
  <c r="M409" i="11"/>
  <c r="M408" i="11"/>
  <c r="M407" i="11"/>
  <c r="M406" i="11"/>
  <c r="M405" i="11"/>
  <c r="M404" i="11"/>
  <c r="M400" i="11"/>
  <c r="M399" i="11"/>
  <c r="M398" i="11"/>
  <c r="M397" i="11"/>
  <c r="M396" i="11"/>
  <c r="M395" i="11"/>
  <c r="M394" i="11"/>
  <c r="M392" i="11"/>
  <c r="M391" i="11"/>
  <c r="M387" i="11"/>
  <c r="M386" i="11"/>
  <c r="M384" i="11"/>
  <c r="M383" i="11"/>
  <c r="M380" i="11"/>
  <c r="M379" i="11"/>
  <c r="M377" i="11"/>
  <c r="M376" i="11"/>
  <c r="M375" i="11"/>
  <c r="M374" i="11"/>
  <c r="M372" i="11"/>
  <c r="M371" i="11"/>
  <c r="M370" i="11"/>
  <c r="M369" i="11"/>
  <c r="M368" i="11"/>
  <c r="M367" i="11"/>
  <c r="M366" i="11"/>
  <c r="M365" i="11"/>
  <c r="M364" i="11"/>
  <c r="M362" i="11"/>
  <c r="M361" i="11"/>
  <c r="M359" i="11"/>
  <c r="M358" i="11"/>
  <c r="M354" i="11"/>
  <c r="M349" i="11"/>
  <c r="M348" i="11"/>
  <c r="M347" i="11"/>
  <c r="M346" i="11"/>
  <c r="M344" i="11"/>
  <c r="M343" i="11"/>
  <c r="M342" i="11"/>
  <c r="M340" i="11"/>
  <c r="M339" i="11"/>
  <c r="M338" i="11"/>
  <c r="M336" i="11"/>
  <c r="M332" i="11"/>
  <c r="M331" i="11"/>
  <c r="M330" i="11"/>
  <c r="M329" i="11"/>
  <c r="M325" i="11"/>
  <c r="M324" i="11"/>
  <c r="M323" i="11"/>
  <c r="M322" i="11"/>
  <c r="M320" i="11"/>
  <c r="M319" i="11"/>
  <c r="M318" i="11"/>
  <c r="M317" i="11"/>
  <c r="M316" i="11"/>
  <c r="M314" i="11"/>
  <c r="M312" i="11"/>
  <c r="M311" i="11"/>
  <c r="M308" i="11"/>
  <c r="M307" i="11"/>
  <c r="M306" i="11"/>
  <c r="M305" i="11"/>
  <c r="M304" i="11"/>
  <c r="M302" i="11"/>
  <c r="M301" i="11"/>
  <c r="M300" i="11"/>
  <c r="M298" i="11"/>
  <c r="M294" i="11"/>
  <c r="M290" i="11"/>
  <c r="M276" i="11"/>
  <c r="M275" i="11"/>
  <c r="M274" i="11"/>
  <c r="M273" i="11"/>
  <c r="M272" i="11"/>
  <c r="M271" i="11"/>
  <c r="M262" i="11"/>
  <c r="M261" i="11"/>
  <c r="M257" i="11"/>
  <c r="M256" i="11"/>
  <c r="M250" i="11"/>
  <c r="M249" i="11"/>
  <c r="M242" i="11"/>
  <c r="M241" i="11"/>
  <c r="M240" i="11"/>
  <c r="M239" i="11"/>
  <c r="M238" i="11"/>
  <c r="M237" i="11"/>
  <c r="M226" i="11"/>
  <c r="M205" i="11"/>
  <c r="M204" i="11"/>
  <c r="M202" i="11"/>
  <c r="M201" i="11"/>
  <c r="M189" i="11"/>
  <c r="M188" i="11"/>
  <c r="M187" i="11"/>
  <c r="M184" i="11"/>
  <c r="M183" i="11"/>
  <c r="M182" i="11"/>
  <c r="M181" i="11"/>
  <c r="M180" i="11"/>
  <c r="M179" i="11"/>
  <c r="M178" i="11"/>
  <c r="M177" i="11"/>
  <c r="M176" i="11"/>
  <c r="M175" i="11"/>
  <c r="M167" i="11"/>
  <c r="M166" i="11"/>
  <c r="M165" i="11"/>
  <c r="M164" i="11"/>
  <c r="M163" i="11"/>
  <c r="M152" i="11"/>
  <c r="M151" i="11"/>
  <c r="M150" i="11"/>
  <c r="M149" i="11"/>
  <c r="M148" i="11"/>
  <c r="M147" i="11"/>
  <c r="M146" i="11"/>
  <c r="M145" i="11"/>
  <c r="M144" i="11"/>
  <c r="M143" i="11"/>
  <c r="M142" i="11"/>
  <c r="M141" i="11"/>
  <c r="M139" i="11"/>
  <c r="M138" i="11"/>
  <c r="M136" i="11"/>
  <c r="M127" i="11"/>
  <c r="M126" i="11"/>
  <c r="M124" i="11"/>
  <c r="M123" i="11"/>
  <c r="M122" i="11"/>
  <c r="M121" i="11"/>
  <c r="M120" i="11"/>
  <c r="M119" i="11"/>
  <c r="M118" i="11"/>
  <c r="M117" i="11"/>
  <c r="M116" i="11"/>
  <c r="M115" i="11"/>
  <c r="M114" i="11"/>
  <c r="M113" i="11"/>
  <c r="M112" i="11"/>
  <c r="M111" i="11"/>
  <c r="M110" i="11"/>
  <c r="M109" i="11"/>
  <c r="M108" i="11"/>
  <c r="M107" i="11"/>
  <c r="M106" i="11"/>
  <c r="M104" i="11"/>
  <c r="M103" i="11"/>
  <c r="M102" i="11"/>
  <c r="M101" i="11"/>
  <c r="M100" i="11"/>
  <c r="M99" i="11"/>
  <c r="M98" i="11"/>
  <c r="M95" i="11"/>
  <c r="M94" i="11"/>
  <c r="M93" i="11"/>
  <c r="M92" i="11"/>
  <c r="M91" i="11"/>
  <c r="M90" i="11"/>
  <c r="M89" i="11"/>
  <c r="M88" i="11"/>
  <c r="M87" i="11"/>
  <c r="M86" i="11"/>
  <c r="M85" i="11"/>
  <c r="M82" i="11"/>
  <c r="M81" i="11"/>
  <c r="M80" i="11"/>
  <c r="M79" i="11"/>
  <c r="M78" i="11"/>
  <c r="M77" i="11"/>
  <c r="M76" i="11"/>
  <c r="M75" i="11"/>
  <c r="M74" i="11"/>
  <c r="M72" i="11"/>
  <c r="M71" i="11"/>
  <c r="M70" i="11"/>
  <c r="M69" i="11"/>
  <c r="M68" i="11"/>
  <c r="M67" i="11"/>
  <c r="M66" i="11"/>
  <c r="M65" i="11"/>
  <c r="M64" i="11"/>
  <c r="M63" i="11"/>
  <c r="M62" i="11"/>
  <c r="M61" i="11"/>
  <c r="M60" i="11"/>
  <c r="M59" i="11"/>
  <c r="M58" i="11"/>
  <c r="M57" i="11"/>
  <c r="M29" i="11"/>
  <c r="M28" i="11"/>
  <c r="M27" i="11"/>
  <c r="M26" i="11"/>
  <c r="M25" i="11"/>
  <c r="M24" i="11"/>
  <c r="M23" i="11"/>
  <c r="M22" i="11"/>
  <c r="M20" i="11"/>
  <c r="M18" i="11"/>
  <c r="M17" i="11"/>
  <c r="M16" i="11"/>
  <c r="M15" i="11"/>
  <c r="M700" i="11"/>
  <c r="M696" i="11"/>
  <c r="M692" i="11"/>
  <c r="M691" i="11"/>
  <c r="M690" i="11"/>
  <c r="M582" i="11"/>
  <c r="M462" i="11"/>
  <c r="M461" i="11"/>
  <c r="M460" i="11"/>
  <c r="M459" i="11"/>
  <c r="M458" i="11"/>
  <c r="M411" i="11"/>
  <c r="M327" i="11"/>
  <c r="M326" i="11"/>
  <c r="M270" i="11"/>
  <c r="M269" i="11"/>
  <c r="M268" i="11"/>
  <c r="M267" i="11"/>
  <c r="M266" i="11"/>
  <c r="M265" i="11"/>
  <c r="M246" i="11"/>
  <c r="M225" i="11"/>
  <c r="M223" i="11"/>
  <c r="M222" i="11"/>
  <c r="M221" i="11"/>
  <c r="M220" i="11"/>
  <c r="M174" i="11"/>
  <c r="M173" i="11"/>
  <c r="M172" i="11"/>
  <c r="M170" i="11"/>
  <c r="M97" i="11"/>
  <c r="M686" i="11"/>
  <c r="M663" i="11"/>
  <c r="M617" i="11"/>
  <c r="M598" i="11"/>
  <c r="M565" i="11"/>
  <c r="M564" i="11"/>
  <c r="M562" i="11"/>
  <c r="M561" i="11"/>
  <c r="M489" i="11"/>
  <c r="M470" i="11"/>
  <c r="M448" i="11"/>
  <c r="M447" i="11"/>
  <c r="M446" i="11"/>
  <c r="M441" i="11"/>
  <c r="M439" i="11"/>
  <c r="M417" i="11"/>
  <c r="M402" i="11"/>
  <c r="M401" i="11"/>
  <c r="M382" i="11"/>
  <c r="M360" i="11"/>
  <c r="M356" i="11"/>
  <c r="M345" i="11"/>
  <c r="M333" i="11"/>
  <c r="M321" i="11"/>
  <c r="M309" i="11"/>
  <c r="M291" i="11"/>
  <c r="M289" i="11"/>
  <c r="M288" i="11"/>
  <c r="M286" i="11"/>
  <c r="M285" i="11"/>
  <c r="M284" i="11"/>
  <c r="M283" i="11"/>
  <c r="M282" i="11"/>
  <c r="M281" i="11"/>
  <c r="M280" i="11"/>
  <c r="M279" i="11"/>
  <c r="M278" i="11"/>
  <c r="M277" i="11"/>
  <c r="M684" i="11"/>
  <c r="M675" i="11"/>
  <c r="M672" i="11"/>
  <c r="M667" i="11"/>
  <c r="M666" i="11"/>
  <c r="M658" i="11"/>
  <c r="M656" i="11"/>
  <c r="M655" i="11"/>
  <c r="M652" i="11"/>
  <c r="M645" i="11"/>
  <c r="M642" i="11"/>
  <c r="M630" i="11"/>
  <c r="M620" i="11"/>
  <c r="M603" i="11"/>
  <c r="M602" i="11"/>
  <c r="M586" i="11"/>
  <c r="M585" i="11"/>
  <c r="M553" i="11"/>
  <c r="M552" i="11"/>
  <c r="M551" i="11"/>
  <c r="M550" i="11"/>
  <c r="M501" i="11"/>
  <c r="M493" i="11"/>
  <c r="M492" i="11"/>
  <c r="M491" i="11"/>
  <c r="M490" i="11"/>
  <c r="M486" i="11"/>
  <c r="M485" i="11"/>
  <c r="M483" i="11"/>
  <c r="M482" i="11"/>
  <c r="M481" i="11"/>
  <c r="M480" i="11"/>
  <c r="M479" i="11"/>
  <c r="M478" i="11"/>
  <c r="M477" i="11"/>
  <c r="M476" i="11"/>
  <c r="M473" i="11"/>
  <c r="M472" i="11"/>
  <c r="M466" i="11"/>
  <c r="M465" i="11"/>
  <c r="M464" i="11"/>
  <c r="M463" i="11"/>
  <c r="M454" i="11"/>
  <c r="M452" i="11"/>
  <c r="M385" i="11"/>
  <c r="M378" i="11"/>
  <c r="M335" i="11"/>
  <c r="M334" i="11"/>
  <c r="M315" i="11"/>
  <c r="M310" i="11"/>
  <c r="M260" i="11"/>
  <c r="M259" i="11"/>
  <c r="M258" i="11"/>
  <c r="M248" i="11"/>
  <c r="M203" i="11"/>
  <c r="M169" i="11"/>
  <c r="M168" i="11"/>
  <c r="M689" i="11"/>
  <c r="M687" i="11"/>
  <c r="M685" i="11"/>
  <c r="M683" i="11"/>
  <c r="M682" i="11"/>
  <c r="M680" i="11"/>
  <c r="M678" i="11"/>
  <c r="M677" i="11"/>
  <c r="M676" i="11"/>
  <c r="M674" i="11"/>
  <c r="M673" i="11"/>
  <c r="M671" i="11"/>
  <c r="M670" i="11"/>
  <c r="M669" i="11"/>
  <c r="M668" i="11"/>
  <c r="M662" i="11"/>
  <c r="M661" i="11"/>
  <c r="M659" i="11"/>
  <c r="M653" i="11"/>
  <c r="M649" i="11"/>
  <c r="M643" i="11"/>
  <c r="M641" i="11"/>
  <c r="M640" i="11"/>
  <c r="M639" i="11"/>
  <c r="M636" i="11"/>
  <c r="M635" i="11"/>
  <c r="M634" i="11"/>
  <c r="M633" i="11"/>
  <c r="M632" i="11"/>
  <c r="M631" i="11"/>
  <c r="M623" i="11"/>
  <c r="M621" i="11"/>
  <c r="M614" i="11"/>
  <c r="M613" i="11"/>
  <c r="M612" i="11"/>
  <c r="M611" i="11"/>
  <c r="M610" i="11"/>
  <c r="M609" i="11"/>
  <c r="M607" i="11"/>
  <c r="M606" i="11"/>
  <c r="M605" i="11"/>
  <c r="M601" i="11"/>
  <c r="M600" i="11"/>
  <c r="M597" i="11"/>
  <c r="M596" i="11"/>
  <c r="M594" i="11"/>
  <c r="M593" i="11"/>
  <c r="M592" i="11"/>
  <c r="M591" i="11"/>
  <c r="M590" i="11"/>
  <c r="M589" i="11"/>
  <c r="M584" i="11"/>
  <c r="M579" i="11"/>
  <c r="M572" i="11"/>
  <c r="M571" i="11"/>
  <c r="M570" i="11"/>
  <c r="M568" i="11"/>
  <c r="M567" i="11"/>
  <c r="M563" i="11"/>
  <c r="M549" i="11"/>
  <c r="M548" i="11"/>
  <c r="M547" i="11"/>
  <c r="M545" i="11"/>
  <c r="M488" i="11"/>
  <c r="M487" i="11"/>
  <c r="M475" i="11"/>
  <c r="M474" i="11"/>
  <c r="M471" i="11"/>
  <c r="M469" i="11"/>
  <c r="M468" i="11"/>
  <c r="M467" i="11"/>
  <c r="M453" i="11"/>
  <c r="M451" i="11"/>
  <c r="M449" i="11"/>
  <c r="M445" i="11"/>
  <c r="M443" i="11"/>
  <c r="M436" i="11"/>
  <c r="M416" i="11"/>
  <c r="M393" i="11"/>
  <c r="M388" i="11"/>
  <c r="M373" i="11"/>
  <c r="M363" i="11"/>
  <c r="M355" i="11"/>
  <c r="M353" i="11"/>
  <c r="M352" i="11"/>
  <c r="M351" i="11"/>
  <c r="M350" i="11"/>
  <c r="M341" i="11"/>
  <c r="M337" i="11"/>
  <c r="M328" i="11"/>
  <c r="M313" i="11"/>
  <c r="M303" i="11"/>
  <c r="M299" i="11"/>
  <c r="M297" i="11"/>
  <c r="M296" i="11"/>
  <c r="M293" i="11"/>
  <c r="M292" i="11"/>
  <c r="M287" i="11"/>
  <c r="M264" i="11"/>
  <c r="M263" i="11"/>
  <c r="M219" i="11"/>
  <c r="M207" i="11"/>
  <c r="M206" i="11"/>
  <c r="M135" i="11"/>
  <c r="M134" i="11"/>
  <c r="M133" i="11"/>
  <c r="M132" i="11"/>
  <c r="M131" i="11"/>
  <c r="M130" i="11"/>
  <c r="M129" i="11"/>
  <c r="M128" i="11"/>
  <c r="M125" i="11"/>
  <c r="M84" i="11"/>
  <c r="M83" i="11"/>
  <c r="Z752" i="11" l="1"/>
  <c r="AP752" i="11" s="1"/>
  <c r="M752" i="11"/>
  <c r="L752" i="11"/>
  <c r="Z679" i="11" l="1"/>
  <c r="Z339" i="11" l="1"/>
  <c r="Z481" i="11" l="1"/>
  <c r="AP481" i="11" s="1"/>
  <c r="Z482" i="11"/>
  <c r="AP482" i="11" s="1"/>
  <c r="Z483" i="11"/>
  <c r="AP483" i="11" s="1"/>
  <c r="Z484" i="11"/>
  <c r="AP484" i="11" s="1"/>
  <c r="Z485" i="11"/>
  <c r="AP485" i="11" s="1"/>
  <c r="Z486" i="11"/>
  <c r="AP486" i="11" s="1"/>
  <c r="Z487" i="11"/>
  <c r="AP487" i="11" s="1"/>
  <c r="Z488" i="11"/>
  <c r="AP488" i="11" s="1"/>
  <c r="Z489" i="11"/>
  <c r="AP489" i="11" s="1"/>
  <c r="Z490" i="11"/>
  <c r="AP490" i="11" s="1"/>
  <c r="Z491" i="11"/>
  <c r="AP491" i="11" s="1"/>
  <c r="Z492" i="11"/>
  <c r="AP492" i="11" s="1"/>
  <c r="Z493" i="11"/>
  <c r="AP493" i="11" s="1"/>
  <c r="Z494" i="11"/>
  <c r="AP494" i="11" s="1"/>
  <c r="Z495" i="11"/>
  <c r="AP495" i="11" s="1"/>
  <c r="Z496" i="11"/>
  <c r="AP496" i="11" s="1"/>
  <c r="Z497" i="11"/>
  <c r="AP497" i="11" s="1"/>
  <c r="Z498" i="11"/>
  <c r="AP498" i="11" s="1"/>
  <c r="Z499" i="11"/>
  <c r="AP499" i="11" s="1"/>
  <c r="Z500" i="11"/>
  <c r="AP500" i="11" s="1"/>
  <c r="Z501" i="11"/>
  <c r="AP501" i="11" s="1"/>
  <c r="Z502" i="11"/>
  <c r="AP502" i="11" s="1"/>
  <c r="Z503" i="11"/>
  <c r="AP503" i="11" s="1"/>
  <c r="Z504" i="11"/>
  <c r="AP504" i="11" s="1"/>
  <c r="Z505" i="11"/>
  <c r="AP505" i="11" s="1"/>
  <c r="Z506" i="11"/>
  <c r="AP506" i="11" s="1"/>
  <c r="Z507" i="11"/>
  <c r="AP507" i="11" s="1"/>
  <c r="Z508" i="11"/>
  <c r="AP508" i="11" s="1"/>
  <c r="Z509" i="11"/>
  <c r="AP509" i="11" s="1"/>
  <c r="Z510" i="11"/>
  <c r="AP510" i="11" s="1"/>
  <c r="Z511" i="11"/>
  <c r="AP511" i="11" s="1"/>
  <c r="Z512" i="11"/>
  <c r="AP512" i="11" s="1"/>
  <c r="Z513" i="11"/>
  <c r="AP513" i="11" s="1"/>
  <c r="Z514" i="11"/>
  <c r="AP514" i="11" s="1"/>
  <c r="Z515" i="11"/>
  <c r="AP515" i="11" s="1"/>
  <c r="Z516" i="11"/>
  <c r="AP516" i="11" s="1"/>
  <c r="Z517" i="11"/>
  <c r="AP517" i="11" s="1"/>
  <c r="Z518" i="11"/>
  <c r="AP518" i="11" s="1"/>
  <c r="Z519" i="11"/>
  <c r="AP519" i="11" s="1"/>
  <c r="Z520" i="11"/>
  <c r="AP520" i="11" s="1"/>
  <c r="Z521" i="11"/>
  <c r="AP521" i="11" s="1"/>
  <c r="Z522" i="11"/>
  <c r="AP522" i="11" s="1"/>
  <c r="Z523" i="11"/>
  <c r="AP523" i="11" s="1"/>
  <c r="Z524" i="11"/>
  <c r="AP524" i="11" s="1"/>
  <c r="Z525" i="11"/>
  <c r="AP525" i="11" s="1"/>
  <c r="Z526" i="11"/>
  <c r="AP526" i="11" s="1"/>
  <c r="Z527" i="11"/>
  <c r="AP527" i="11" s="1"/>
  <c r="Z528" i="11"/>
  <c r="AP528" i="11" s="1"/>
  <c r="Z529" i="11"/>
  <c r="AP529" i="11" s="1"/>
  <c r="Z530" i="11"/>
  <c r="AP530" i="11" s="1"/>
  <c r="Z531" i="11"/>
  <c r="AP531" i="11" s="1"/>
  <c r="Z532" i="11"/>
  <c r="AP532" i="11" s="1"/>
  <c r="Z533" i="11"/>
  <c r="AP533" i="11" s="1"/>
  <c r="Z534" i="11"/>
  <c r="AP534" i="11" s="1"/>
  <c r="Z535" i="11"/>
  <c r="AP535" i="11" s="1"/>
  <c r="Z536" i="11"/>
  <c r="AP536" i="11" s="1"/>
  <c r="Z537" i="11"/>
  <c r="AP537" i="11" s="1"/>
  <c r="Z538" i="11"/>
  <c r="AP538" i="11" s="1"/>
  <c r="Z539" i="11"/>
  <c r="AP539" i="11" s="1"/>
  <c r="Z540" i="11"/>
  <c r="AP540" i="11" s="1"/>
  <c r="Z541" i="11"/>
  <c r="AP541" i="11" s="1"/>
  <c r="AP542" i="11"/>
  <c r="Z543" i="11"/>
  <c r="AP543" i="11" s="1"/>
  <c r="Z544" i="11"/>
  <c r="AP544" i="11" s="1"/>
  <c r="Z545" i="11"/>
  <c r="AP545" i="11" s="1"/>
  <c r="Z546" i="11"/>
  <c r="AP546" i="11" s="1"/>
  <c r="Z547" i="11"/>
  <c r="AP547" i="11" s="1"/>
  <c r="Z548" i="11"/>
  <c r="AP548" i="11" s="1"/>
  <c r="Z549" i="11"/>
  <c r="AP549" i="11" s="1"/>
  <c r="Z550" i="11"/>
  <c r="AP550" i="11" s="1"/>
  <c r="Z551" i="11"/>
  <c r="AP551" i="11" s="1"/>
  <c r="Z552" i="11"/>
  <c r="AP552" i="11" s="1"/>
  <c r="Z553" i="11"/>
  <c r="AP553" i="11" s="1"/>
  <c r="Z554" i="11"/>
  <c r="AP554" i="11" s="1"/>
  <c r="Z555" i="11"/>
  <c r="AP555" i="11" s="1"/>
  <c r="Z556" i="11"/>
  <c r="AP556" i="11" s="1"/>
  <c r="Z557" i="11"/>
  <c r="AP557" i="11" s="1"/>
  <c r="Z558" i="11"/>
  <c r="AP558" i="11" s="1"/>
  <c r="Z559" i="11"/>
  <c r="AP559" i="11" s="1"/>
  <c r="AP560" i="11"/>
  <c r="Z561" i="11"/>
  <c r="AP561" i="11" s="1"/>
  <c r="Z562" i="11"/>
  <c r="AP562" i="11" s="1"/>
  <c r="Z563" i="11"/>
  <c r="AP563" i="11" s="1"/>
  <c r="Z564" i="11"/>
  <c r="AP564" i="11" s="1"/>
  <c r="Z565" i="11"/>
  <c r="AP565" i="11" s="1"/>
  <c r="Z566" i="11"/>
  <c r="AP566" i="11" s="1"/>
  <c r="Z567" i="11"/>
  <c r="AP567" i="11" s="1"/>
  <c r="Z568" i="11"/>
  <c r="AP568" i="11" s="1"/>
  <c r="Z569" i="11"/>
  <c r="AP569" i="11" s="1"/>
  <c r="Z570" i="11"/>
  <c r="AP570" i="11" s="1"/>
  <c r="Z571" i="11"/>
  <c r="AP571" i="11" s="1"/>
  <c r="Z572" i="11"/>
  <c r="AP572" i="11" s="1"/>
  <c r="Z573" i="11"/>
  <c r="AP573" i="11" s="1"/>
  <c r="Z574" i="11"/>
  <c r="AP574" i="11" s="1"/>
  <c r="Z575" i="11"/>
  <c r="AP575" i="11" s="1"/>
  <c r="Z576" i="11"/>
  <c r="AP576" i="11" s="1"/>
  <c r="Z577" i="11"/>
  <c r="AP577" i="11" s="1"/>
  <c r="L545" i="11"/>
  <c r="L547" i="11"/>
  <c r="L567" i="11"/>
  <c r="L568" i="11"/>
  <c r="Z480" i="11"/>
  <c r="AP480" i="11" s="1"/>
  <c r="Z578" i="11"/>
  <c r="AP578" i="11" s="1"/>
  <c r="Z579" i="11"/>
  <c r="AP579" i="11" s="1"/>
  <c r="Z580" i="11"/>
  <c r="AP580" i="11" s="1"/>
  <c r="Z581" i="11"/>
  <c r="AP581" i="11" s="1"/>
  <c r="Z582" i="11"/>
  <c r="AP582" i="11" s="1"/>
  <c r="Z583" i="11"/>
  <c r="AP583" i="11" s="1"/>
  <c r="Z584" i="11"/>
  <c r="AP584" i="11" s="1"/>
  <c r="Z585" i="11"/>
  <c r="AP585" i="11" s="1"/>
  <c r="Z586" i="11"/>
  <c r="AP586" i="11" s="1"/>
  <c r="Z587" i="11"/>
  <c r="AP587" i="11" s="1"/>
  <c r="Z588" i="11"/>
  <c r="AP588" i="11" s="1"/>
  <c r="Z589" i="11"/>
  <c r="AP589" i="11" s="1"/>
  <c r="Z590" i="11"/>
  <c r="AP590" i="11" s="1"/>
  <c r="Z591" i="11"/>
  <c r="AP591" i="11" s="1"/>
  <c r="Z592" i="11"/>
  <c r="AP592" i="11" s="1"/>
  <c r="Z593" i="11"/>
  <c r="AP593" i="11" s="1"/>
  <c r="Z594" i="11"/>
  <c r="AP594" i="11" s="1"/>
  <c r="Z595" i="11"/>
  <c r="AP595" i="11" s="1"/>
  <c r="Z596" i="11"/>
  <c r="AP596" i="11" s="1"/>
  <c r="Z597" i="11"/>
  <c r="AP597" i="11" s="1"/>
  <c r="Z598" i="11"/>
  <c r="AP598" i="11" s="1"/>
  <c r="Z599" i="11"/>
  <c r="AP599" i="11" s="1"/>
  <c r="Z600" i="11"/>
  <c r="AP600" i="11" s="1"/>
  <c r="Z601" i="11"/>
  <c r="AP601" i="11" s="1"/>
  <c r="Z602" i="11"/>
  <c r="AP602" i="11" s="1"/>
  <c r="Z603" i="11"/>
  <c r="AP603" i="11" s="1"/>
  <c r="Z604" i="11"/>
  <c r="AP604" i="11" s="1"/>
  <c r="Z605" i="11"/>
  <c r="AP605" i="11" s="1"/>
  <c r="Z606" i="11"/>
  <c r="AP606" i="11" s="1"/>
  <c r="Z607" i="11"/>
  <c r="AP607" i="11" s="1"/>
  <c r="Z608" i="11"/>
  <c r="AP608" i="11" s="1"/>
  <c r="Z609" i="11"/>
  <c r="AP609" i="11" s="1"/>
  <c r="Z610" i="11"/>
  <c r="AP610" i="11" s="1"/>
  <c r="Z611" i="11"/>
  <c r="AP611" i="11" s="1"/>
  <c r="Z612" i="11"/>
  <c r="AP612" i="11" s="1"/>
  <c r="Z613" i="11"/>
  <c r="AP613" i="11" s="1"/>
  <c r="Z614" i="11"/>
  <c r="AP614" i="11" s="1"/>
  <c r="Z615" i="11"/>
  <c r="AP615" i="11" s="1"/>
  <c r="Z616" i="11"/>
  <c r="AP616" i="11" s="1"/>
  <c r="Z617" i="11"/>
  <c r="AP617" i="11" s="1"/>
  <c r="Z618" i="11"/>
  <c r="AP618" i="11" s="1"/>
  <c r="Z619" i="11"/>
  <c r="AP619" i="11" s="1"/>
  <c r="Z620" i="11"/>
  <c r="AP620" i="11" s="1"/>
  <c r="Z621" i="11"/>
  <c r="AP621" i="11" s="1"/>
  <c r="Z622" i="11"/>
  <c r="AP622" i="11" s="1"/>
  <c r="Z623" i="11"/>
  <c r="AP623" i="11" s="1"/>
  <c r="Z624" i="11"/>
  <c r="AP624" i="11" s="1"/>
  <c r="Z625" i="11"/>
  <c r="AP625" i="11" s="1"/>
  <c r="Z626" i="11"/>
  <c r="AP626" i="11" s="1"/>
  <c r="Z627" i="11"/>
  <c r="AP627" i="11" s="1"/>
  <c r="Z628" i="11"/>
  <c r="AP628" i="11" s="1"/>
  <c r="Z629" i="11"/>
  <c r="AP629" i="11" s="1"/>
  <c r="Z630" i="11"/>
  <c r="AP630" i="11" s="1"/>
  <c r="Z631" i="11"/>
  <c r="AP631" i="11" s="1"/>
  <c r="Z632" i="11"/>
  <c r="AP632" i="11" s="1"/>
  <c r="Z633" i="11"/>
  <c r="AP633" i="11" s="1"/>
  <c r="Z634" i="11"/>
  <c r="AP634" i="11" s="1"/>
  <c r="Z635" i="11"/>
  <c r="AP635" i="11" s="1"/>
  <c r="Z636" i="11"/>
  <c r="AP636" i="11" s="1"/>
  <c r="Z637" i="11"/>
  <c r="AP637" i="11" s="1"/>
  <c r="Z638" i="11"/>
  <c r="AP638" i="11" s="1"/>
  <c r="Z639" i="11"/>
  <c r="AP639" i="11" s="1"/>
  <c r="Z640" i="11"/>
  <c r="AP640" i="11" s="1"/>
  <c r="Z641" i="11"/>
  <c r="AP641" i="11" s="1"/>
  <c r="Z642" i="11"/>
  <c r="AP642" i="11" s="1"/>
  <c r="Z643" i="11"/>
  <c r="AP643" i="11" s="1"/>
  <c r="Z644" i="11"/>
  <c r="AP644" i="11" s="1"/>
  <c r="Z645" i="11"/>
  <c r="AP645" i="11" s="1"/>
  <c r="Z646" i="11"/>
  <c r="AP646" i="11" s="1"/>
  <c r="Z647" i="11"/>
  <c r="AP647" i="11" s="1"/>
  <c r="Z648" i="11"/>
  <c r="AP648" i="11" s="1"/>
  <c r="Z649" i="11"/>
  <c r="AP649" i="11" s="1"/>
  <c r="Z650" i="11"/>
  <c r="AP650" i="11" s="1"/>
  <c r="Z651" i="11"/>
  <c r="AP651" i="11" s="1"/>
  <c r="Z652" i="11"/>
  <c r="AP652" i="11" s="1"/>
  <c r="Z653" i="11"/>
  <c r="AP653" i="11" s="1"/>
  <c r="Z654" i="11"/>
  <c r="AP654" i="11" s="1"/>
  <c r="Z655" i="11"/>
  <c r="AP655" i="11" s="1"/>
  <c r="Z656" i="11"/>
  <c r="AP656" i="11" s="1"/>
  <c r="Z657" i="11"/>
  <c r="AP657" i="11" s="1"/>
  <c r="Z658" i="11"/>
  <c r="AP658" i="11" s="1"/>
  <c r="Z659" i="11"/>
  <c r="AP659" i="11" s="1"/>
  <c r="Z660" i="11"/>
  <c r="AP660" i="11" s="1"/>
  <c r="Z661" i="11"/>
  <c r="AP661" i="11" s="1"/>
  <c r="Z662" i="11"/>
  <c r="AP662" i="11" s="1"/>
  <c r="Z663" i="11"/>
  <c r="AP663" i="11" s="1"/>
  <c r="Z664" i="11"/>
  <c r="AP664" i="11" s="1"/>
  <c r="Z665" i="11"/>
  <c r="AP665" i="11" s="1"/>
  <c r="Z666" i="11"/>
  <c r="AP666" i="11" s="1"/>
  <c r="Z667" i="11"/>
  <c r="AP667" i="11" s="1"/>
  <c r="Z668" i="11"/>
  <c r="AP668" i="11" s="1"/>
  <c r="Z669" i="11"/>
  <c r="AP669" i="11" s="1"/>
  <c r="Z670" i="11"/>
  <c r="AP670" i="11" s="1"/>
  <c r="Z671" i="11"/>
  <c r="AP671" i="11" s="1"/>
  <c r="Z672" i="11"/>
  <c r="AP672" i="11" s="1"/>
  <c r="Z673" i="11"/>
  <c r="AP673" i="11" s="1"/>
  <c r="Z674" i="11"/>
  <c r="AP674" i="11" s="1"/>
  <c r="Z675" i="11"/>
  <c r="AP675" i="11" s="1"/>
  <c r="Z676" i="11"/>
  <c r="AP676" i="11" s="1"/>
  <c r="Z677" i="11"/>
  <c r="AP677" i="11" s="1"/>
  <c r="Z678" i="11"/>
  <c r="AP678" i="11" s="1"/>
  <c r="AP679" i="11"/>
  <c r="Z680" i="11"/>
  <c r="AP680" i="11" s="1"/>
  <c r="Z681" i="11"/>
  <c r="AP681" i="11" s="1"/>
  <c r="Z682" i="11"/>
  <c r="AP682" i="11" s="1"/>
  <c r="Z683" i="11"/>
  <c r="AP683" i="11" s="1"/>
  <c r="Z684" i="11"/>
  <c r="AP684" i="11" s="1"/>
  <c r="Z685" i="11"/>
  <c r="AP685" i="11" s="1"/>
  <c r="Z686" i="11"/>
  <c r="AP686" i="11" s="1"/>
  <c r="Z687" i="11"/>
  <c r="AP687" i="11" s="1"/>
  <c r="Z688" i="11"/>
  <c r="AP688" i="11" s="1"/>
  <c r="Z689" i="11"/>
  <c r="AP689" i="11" s="1"/>
  <c r="Z690" i="11"/>
  <c r="AP690" i="11" s="1"/>
  <c r="Z691" i="11"/>
  <c r="AP691" i="11" s="1"/>
  <c r="Z692" i="11"/>
  <c r="AP692" i="11" s="1"/>
  <c r="Z693" i="11"/>
  <c r="AP693" i="11" s="1"/>
  <c r="Z694" i="11"/>
  <c r="AP694" i="11" s="1"/>
  <c r="Z695" i="11"/>
  <c r="AP695" i="11" s="1"/>
  <c r="Z696" i="11"/>
  <c r="AP696" i="11" s="1"/>
  <c r="Z697" i="11"/>
  <c r="AP697" i="11" s="1"/>
  <c r="Z698" i="11"/>
  <c r="AP698" i="11" s="1"/>
  <c r="Z699" i="11"/>
  <c r="AP699" i="11" s="1"/>
  <c r="Z700" i="11"/>
  <c r="AP700" i="11" s="1"/>
  <c r="Z701" i="11"/>
  <c r="AP701" i="11" s="1"/>
  <c r="Z702" i="11"/>
  <c r="AP702" i="11" s="1"/>
  <c r="Z703" i="11"/>
  <c r="AP703" i="11" s="1"/>
  <c r="Z704" i="11"/>
  <c r="AP704" i="11" s="1"/>
  <c r="Z705" i="11"/>
  <c r="AP705" i="11" s="1"/>
  <c r="Z706" i="11"/>
  <c r="AP706" i="11" s="1"/>
  <c r="Z707" i="11"/>
  <c r="AP707" i="11" s="1"/>
  <c r="Z708" i="11"/>
  <c r="AP708" i="11" s="1"/>
  <c r="Z709" i="11"/>
  <c r="AP709" i="11" s="1"/>
  <c r="Z710" i="11"/>
  <c r="AP710" i="11" s="1"/>
  <c r="AP711" i="11"/>
  <c r="Z712" i="11"/>
  <c r="AP712" i="11" s="1"/>
  <c r="Z713" i="11"/>
  <c r="AP713" i="11" s="1"/>
  <c r="Z714" i="11"/>
  <c r="AP714" i="11" s="1"/>
  <c r="Z715" i="11"/>
  <c r="AP715" i="11" s="1"/>
  <c r="Z716" i="11"/>
  <c r="AP716" i="11" s="1"/>
  <c r="Z717" i="11"/>
  <c r="AP717" i="11" s="1"/>
  <c r="Z718" i="11"/>
  <c r="AP718" i="11" s="1"/>
  <c r="Z719" i="11"/>
  <c r="AP719" i="11" s="1"/>
  <c r="Z720" i="11"/>
  <c r="AP720" i="11" s="1"/>
  <c r="Z721" i="11"/>
  <c r="AP721" i="11" s="1"/>
  <c r="Z722" i="11"/>
  <c r="AP722" i="11" s="1"/>
  <c r="Z723" i="11"/>
  <c r="AP723" i="11" s="1"/>
  <c r="Z724" i="11"/>
  <c r="AP724" i="11" s="1"/>
  <c r="Z725" i="11"/>
  <c r="AP725" i="11" s="1"/>
  <c r="Z726" i="11"/>
  <c r="AP726" i="11" s="1"/>
  <c r="Z727" i="11"/>
  <c r="AP727" i="11" s="1"/>
  <c r="Z728" i="11"/>
  <c r="AP728" i="11" s="1"/>
  <c r="Z729" i="11"/>
  <c r="AP729" i="11" s="1"/>
  <c r="Z730" i="11"/>
  <c r="AP730" i="11" s="1"/>
  <c r="Z731" i="11"/>
  <c r="AP731" i="11" s="1"/>
  <c r="Z732" i="11"/>
  <c r="AP732" i="11" s="1"/>
  <c r="Z733" i="11"/>
  <c r="AP733" i="11" s="1"/>
  <c r="Z734" i="11"/>
  <c r="AP734" i="11" s="1"/>
  <c r="Z735" i="11"/>
  <c r="AP735" i="11" s="1"/>
  <c r="Z736" i="11"/>
  <c r="AP736" i="11" s="1"/>
  <c r="Z737" i="11"/>
  <c r="AP737" i="11" s="1"/>
  <c r="Z738" i="11"/>
  <c r="AP738" i="11" s="1"/>
  <c r="Z739" i="11"/>
  <c r="AP739" i="11" s="1"/>
  <c r="Z740" i="11"/>
  <c r="AP740" i="11" s="1"/>
  <c r="Z741" i="11"/>
  <c r="AP741" i="11" s="1"/>
  <c r="Z742" i="11"/>
  <c r="AP742" i="11" s="1"/>
  <c r="Z743" i="11"/>
  <c r="AP743" i="11" s="1"/>
  <c r="Z744" i="11"/>
  <c r="AP744" i="11" s="1"/>
  <c r="Z745" i="11"/>
  <c r="AP745" i="11" s="1"/>
  <c r="Z746" i="11"/>
  <c r="AP746" i="11" s="1"/>
  <c r="Z747" i="11"/>
  <c r="AP747" i="11" s="1"/>
  <c r="Z748" i="11"/>
  <c r="AP748" i="11" s="1"/>
  <c r="Z749" i="11"/>
  <c r="AP749" i="11" s="1"/>
  <c r="Z750" i="11"/>
  <c r="AP750" i="11" s="1"/>
  <c r="Z751" i="11"/>
  <c r="AP751" i="11" s="1"/>
  <c r="M708" i="11"/>
  <c r="M716" i="11"/>
  <c r="M717" i="11"/>
  <c r="M735" i="11"/>
  <c r="M742" i="11"/>
  <c r="M751" i="11"/>
  <c r="L579" i="11"/>
  <c r="L708" i="11"/>
  <c r="L716" i="11"/>
  <c r="L717" i="11"/>
  <c r="L735" i="11"/>
  <c r="L742" i="11"/>
  <c r="L751" i="11"/>
  <c r="Z47" i="11" l="1"/>
  <c r="AP47" i="11" s="1"/>
  <c r="Z48" i="11"/>
  <c r="AP48" i="11" s="1"/>
  <c r="Z49" i="11"/>
  <c r="AP49" i="11" s="1"/>
  <c r="Z50" i="11"/>
  <c r="AP50" i="11" s="1"/>
  <c r="Z51" i="11"/>
  <c r="AP51" i="11" s="1"/>
  <c r="Z52" i="11"/>
  <c r="AP52" i="11" s="1"/>
  <c r="Z53" i="11"/>
  <c r="AP53" i="11" s="1"/>
  <c r="Z54" i="11"/>
  <c r="AP54" i="11" s="1"/>
  <c r="Z55" i="11"/>
  <c r="AP55" i="11" s="1"/>
  <c r="Z56" i="11"/>
  <c r="AP56" i="11" s="1"/>
  <c r="Z57" i="11"/>
  <c r="AP57" i="11" s="1"/>
  <c r="Z58" i="11"/>
  <c r="AP58" i="11" s="1"/>
  <c r="Z59" i="11"/>
  <c r="AP59" i="11" s="1"/>
  <c r="Z60" i="11"/>
  <c r="AP60" i="11" s="1"/>
  <c r="Z61" i="11"/>
  <c r="AP61" i="11" s="1"/>
  <c r="Z62" i="11"/>
  <c r="AP62" i="11" s="1"/>
  <c r="Z63" i="11"/>
  <c r="AP63" i="11" s="1"/>
  <c r="Z64" i="11"/>
  <c r="AP64" i="11" s="1"/>
  <c r="Z65" i="11"/>
  <c r="AP65" i="11" s="1"/>
  <c r="Z66" i="11"/>
  <c r="AP66" i="11" s="1"/>
  <c r="Z67" i="11"/>
  <c r="AP67" i="11" s="1"/>
  <c r="Z68" i="11"/>
  <c r="AP68" i="11" s="1"/>
  <c r="Z69" i="11"/>
  <c r="AP69" i="11" s="1"/>
  <c r="Z70" i="11"/>
  <c r="AP70" i="11" s="1"/>
  <c r="Z71" i="11"/>
  <c r="AP71" i="11" s="1"/>
  <c r="Z72" i="11"/>
  <c r="AP72" i="11" s="1"/>
  <c r="Z73" i="11"/>
  <c r="AP73" i="11" s="1"/>
  <c r="Z74" i="11"/>
  <c r="AP74" i="11" s="1"/>
  <c r="Z75" i="11"/>
  <c r="AP75" i="11" s="1"/>
  <c r="Z76" i="11"/>
  <c r="AP76" i="11" s="1"/>
  <c r="Z77" i="11"/>
  <c r="AP77" i="11" s="1"/>
  <c r="Z78" i="11"/>
  <c r="AP78" i="11" s="1"/>
  <c r="Z79" i="11"/>
  <c r="AP79" i="11" s="1"/>
  <c r="Z80" i="11"/>
  <c r="AP80" i="11" s="1"/>
  <c r="Z81" i="11"/>
  <c r="AP81" i="11" s="1"/>
  <c r="Z82" i="11"/>
  <c r="AP82" i="11" s="1"/>
  <c r="Z83" i="11"/>
  <c r="AP83" i="11" s="1"/>
  <c r="Z84" i="11"/>
  <c r="AP84" i="11" s="1"/>
  <c r="Z85" i="11"/>
  <c r="AP85" i="11" s="1"/>
  <c r="M73" i="11"/>
  <c r="L73" i="11"/>
  <c r="Z46" i="11"/>
  <c r="AP46" i="11" s="1"/>
  <c r="Z86" i="11"/>
  <c r="AP86" i="11" s="1"/>
  <c r="Z87" i="11"/>
  <c r="AP87" i="11" s="1"/>
  <c r="Z88" i="11"/>
  <c r="AP88" i="11" s="1"/>
  <c r="Z89" i="11"/>
  <c r="AP89" i="11" s="1"/>
  <c r="Z90" i="11"/>
  <c r="AP90" i="11" s="1"/>
  <c r="Z91" i="11"/>
  <c r="AP91" i="11" s="1"/>
  <c r="Z92" i="11"/>
  <c r="AP92" i="11" s="1"/>
  <c r="Z93" i="11"/>
  <c r="AP93" i="11" s="1"/>
  <c r="Z94" i="11"/>
  <c r="AP94" i="11" s="1"/>
  <c r="Z95" i="11"/>
  <c r="AP95" i="11" s="1"/>
  <c r="Z96" i="11"/>
  <c r="AP96" i="11" s="1"/>
  <c r="Z97" i="11"/>
  <c r="AP97" i="11" s="1"/>
  <c r="Z98" i="11"/>
  <c r="AP98" i="11" s="1"/>
  <c r="Z99" i="11"/>
  <c r="AP99" i="11" s="1"/>
  <c r="Z100" i="11"/>
  <c r="AP100" i="11" s="1"/>
  <c r="Z101" i="11"/>
  <c r="AP101" i="11" s="1"/>
  <c r="Z102" i="11"/>
  <c r="AP102" i="11" s="1"/>
  <c r="Z103" i="11"/>
  <c r="AP103" i="11" s="1"/>
  <c r="Z104" i="11"/>
  <c r="AP104" i="11" s="1"/>
  <c r="Z105" i="11"/>
  <c r="AP105" i="11" s="1"/>
  <c r="Z106" i="11"/>
  <c r="AP106" i="11" s="1"/>
  <c r="Z107" i="11"/>
  <c r="AP107" i="11" s="1"/>
  <c r="Z108" i="11"/>
  <c r="AP108" i="11" s="1"/>
  <c r="Z109" i="11"/>
  <c r="AP109" i="11" s="1"/>
  <c r="Z110" i="11"/>
  <c r="AP110" i="11" s="1"/>
  <c r="Z111" i="11"/>
  <c r="AP111" i="11" s="1"/>
  <c r="Z112" i="11"/>
  <c r="AP112" i="11" s="1"/>
  <c r="Z113" i="11"/>
  <c r="AP113" i="11" s="1"/>
  <c r="Z114" i="11"/>
  <c r="AP114" i="11" s="1"/>
  <c r="Z115" i="11"/>
  <c r="AP115" i="11" s="1"/>
  <c r="Z116" i="11"/>
  <c r="AP116" i="11" s="1"/>
  <c r="Z117" i="11"/>
  <c r="AP117" i="11" s="1"/>
  <c r="Z118" i="11"/>
  <c r="AP118" i="11" s="1"/>
  <c r="Z119" i="11"/>
  <c r="AP119" i="11" s="1"/>
  <c r="Z120" i="11"/>
  <c r="AP120" i="11" s="1"/>
  <c r="Z121" i="11"/>
  <c r="AP121" i="11" s="1"/>
  <c r="Z122" i="11"/>
  <c r="AP122" i="11" s="1"/>
  <c r="Z123" i="11"/>
  <c r="AP123" i="11" s="1"/>
  <c r="Z124" i="11"/>
  <c r="AP124" i="11" s="1"/>
  <c r="Z125" i="11"/>
  <c r="AP125" i="11" s="1"/>
  <c r="M105" i="11"/>
  <c r="L105" i="11"/>
  <c r="L125" i="11"/>
  <c r="Z45" i="11"/>
  <c r="AP45" i="11" s="1"/>
  <c r="Z126" i="11"/>
  <c r="AP126" i="11" s="1"/>
  <c r="Z127" i="11"/>
  <c r="AP127" i="11" s="1"/>
  <c r="Z128" i="11"/>
  <c r="AP128" i="11" s="1"/>
  <c r="Z129" i="11"/>
  <c r="AP129" i="11" s="1"/>
  <c r="Z130" i="11"/>
  <c r="AP130" i="11" s="1"/>
  <c r="Z131" i="11"/>
  <c r="AP131" i="11" s="1"/>
  <c r="Z132" i="11"/>
  <c r="AP132" i="11" s="1"/>
  <c r="Z133" i="11"/>
  <c r="AP133" i="11" s="1"/>
  <c r="Z134" i="11"/>
  <c r="AP134" i="11" s="1"/>
  <c r="Z135" i="11"/>
  <c r="AP135" i="11" s="1"/>
  <c r="Z136" i="11"/>
  <c r="AP136" i="11" s="1"/>
  <c r="Z137" i="11"/>
  <c r="AP137" i="11" s="1"/>
  <c r="Z138" i="11"/>
  <c r="AP138" i="11" s="1"/>
  <c r="Z139" i="11"/>
  <c r="AP139" i="11" s="1"/>
  <c r="Z140" i="11"/>
  <c r="AP140" i="11" s="1"/>
  <c r="Z141" i="11"/>
  <c r="AP141" i="11" s="1"/>
  <c r="Z142" i="11"/>
  <c r="AP142" i="11" s="1"/>
  <c r="Z143" i="11"/>
  <c r="AP143" i="11" s="1"/>
  <c r="Z144" i="11"/>
  <c r="AP144" i="11" s="1"/>
  <c r="Z145" i="11"/>
  <c r="AP145" i="11" s="1"/>
  <c r="Z146" i="11"/>
  <c r="AP146" i="11" s="1"/>
  <c r="Z147" i="11"/>
  <c r="AP147" i="11" s="1"/>
  <c r="Z148" i="11"/>
  <c r="AP148" i="11" s="1"/>
  <c r="Z149" i="11"/>
  <c r="AP149" i="11" s="1"/>
  <c r="Z150" i="11"/>
  <c r="AP150" i="11" s="1"/>
  <c r="Z151" i="11"/>
  <c r="AP151" i="11" s="1"/>
  <c r="Z152" i="11"/>
  <c r="AP152" i="11" s="1"/>
  <c r="Z153" i="11"/>
  <c r="AP153" i="11" s="1"/>
  <c r="Z154" i="11"/>
  <c r="AP154" i="11" s="1"/>
  <c r="Z155" i="11"/>
  <c r="AP155" i="11" s="1"/>
  <c r="Z156" i="11"/>
  <c r="AP156" i="11" s="1"/>
  <c r="Z157" i="11"/>
  <c r="AP157" i="11" s="1"/>
  <c r="Z158" i="11"/>
  <c r="AP158" i="11" s="1"/>
  <c r="Z159" i="11"/>
  <c r="AP159" i="11" s="1"/>
  <c r="Z160" i="11"/>
  <c r="AP160" i="11" s="1"/>
  <c r="Z161" i="11"/>
  <c r="AP161" i="11" s="1"/>
  <c r="Z162" i="11"/>
  <c r="AP162" i="11" s="1"/>
  <c r="Z163" i="11"/>
  <c r="AP163" i="11" s="1"/>
  <c r="Z164" i="11"/>
  <c r="AP164" i="11" s="1"/>
  <c r="Z165" i="11"/>
  <c r="AP165" i="11" s="1"/>
  <c r="L128" i="11"/>
  <c r="L129" i="11"/>
  <c r="L130" i="11"/>
  <c r="L131" i="11"/>
  <c r="L132" i="11"/>
  <c r="L133" i="11"/>
  <c r="L134" i="11"/>
  <c r="L135" i="11"/>
  <c r="Z167" i="11" l="1"/>
  <c r="AP167" i="11" s="1"/>
  <c r="Z168" i="11"/>
  <c r="AP168" i="11" s="1"/>
  <c r="Z17" i="11"/>
  <c r="AP17" i="11" s="1"/>
  <c r="Z18" i="11"/>
  <c r="AP18" i="11" s="1"/>
  <c r="Z19" i="11"/>
  <c r="AP19" i="11" s="1"/>
  <c r="Z479" i="11" l="1"/>
  <c r="AP479" i="11" s="1"/>
  <c r="Z478" i="11"/>
  <c r="AP478" i="11" s="1"/>
  <c r="Z477" i="11"/>
  <c r="AP477" i="11" s="1"/>
  <c r="Z476" i="11"/>
  <c r="AP476" i="11" s="1"/>
  <c r="Z475" i="11"/>
  <c r="AP475" i="11" s="1"/>
  <c r="Z474" i="11"/>
  <c r="AP474" i="11" s="1"/>
  <c r="Z473" i="11"/>
  <c r="AP473" i="11" s="1"/>
  <c r="Z472" i="11"/>
  <c r="AP472" i="11" s="1"/>
  <c r="Z471" i="11"/>
  <c r="AP471" i="11" s="1"/>
  <c r="Z470" i="11"/>
  <c r="AP470" i="11" s="1"/>
  <c r="Z469" i="11"/>
  <c r="AP469" i="11" s="1"/>
  <c r="Z468" i="11"/>
  <c r="AP468" i="11" s="1"/>
  <c r="Z467" i="11"/>
  <c r="AP467" i="11" s="1"/>
  <c r="Z466" i="11"/>
  <c r="AP466" i="11" s="1"/>
  <c r="Z465" i="11"/>
  <c r="AP465" i="11" s="1"/>
  <c r="Z464" i="11"/>
  <c r="AP464" i="11" s="1"/>
  <c r="Z463" i="11"/>
  <c r="AP463" i="11" s="1"/>
  <c r="Z462" i="11"/>
  <c r="AP462" i="11" s="1"/>
  <c r="Z461" i="11"/>
  <c r="AP461" i="11" s="1"/>
  <c r="Z460" i="11"/>
  <c r="AP460" i="11" s="1"/>
  <c r="Z459" i="11"/>
  <c r="AP459" i="11" s="1"/>
  <c r="Z458" i="11"/>
  <c r="AP458" i="11" s="1"/>
  <c r="Z457" i="11"/>
  <c r="AP457" i="11" s="1"/>
  <c r="Z456" i="11"/>
  <c r="AP456" i="11" s="1"/>
  <c r="Z455" i="11"/>
  <c r="AP455" i="11" s="1"/>
  <c r="Z454" i="11"/>
  <c r="AP454" i="11" s="1"/>
  <c r="Z453" i="11"/>
  <c r="AP453" i="11" s="1"/>
  <c r="Z452" i="11"/>
  <c r="AP452" i="11" s="1"/>
  <c r="Z451" i="11"/>
  <c r="AP451" i="11" s="1"/>
  <c r="Z450" i="11"/>
  <c r="AP450" i="11" s="1"/>
  <c r="Z449" i="11"/>
  <c r="AP449" i="11" s="1"/>
  <c r="Z448" i="11"/>
  <c r="AP448" i="11" s="1"/>
  <c r="Z447" i="11"/>
  <c r="AP447" i="11" s="1"/>
  <c r="Z446" i="11"/>
  <c r="AP446" i="11" s="1"/>
  <c r="Z445" i="11"/>
  <c r="AP445" i="11" s="1"/>
  <c r="Z444" i="11"/>
  <c r="AP444" i="11" s="1"/>
  <c r="Z443" i="11"/>
  <c r="AP443" i="11" s="1"/>
  <c r="Z442" i="11"/>
  <c r="AP442" i="11" s="1"/>
  <c r="Z441" i="11"/>
  <c r="AP441" i="11" s="1"/>
  <c r="Z440" i="11"/>
  <c r="AP440" i="11" s="1"/>
  <c r="Z439" i="11"/>
  <c r="AP439" i="11" s="1"/>
  <c r="Z438" i="11"/>
  <c r="AP438" i="11" s="1"/>
  <c r="Z437" i="11"/>
  <c r="AP437" i="11" s="1"/>
  <c r="Z436" i="11"/>
  <c r="AP436" i="11" s="1"/>
  <c r="Z435" i="11"/>
  <c r="AP435" i="11" s="1"/>
  <c r="Z434" i="11"/>
  <c r="AP434" i="11" s="1"/>
  <c r="Z433" i="11"/>
  <c r="AP433" i="11" s="1"/>
  <c r="Z432" i="11"/>
  <c r="AP432" i="11" s="1"/>
  <c r="Z431" i="11"/>
  <c r="AP431" i="11" s="1"/>
  <c r="Z430" i="11"/>
  <c r="AP430" i="11" s="1"/>
  <c r="Z429" i="11"/>
  <c r="AP429" i="11" s="1"/>
  <c r="Z428" i="11"/>
  <c r="AP428" i="11" s="1"/>
  <c r="Z427" i="11"/>
  <c r="AP427" i="11" s="1"/>
  <c r="Z426" i="11"/>
  <c r="AP426" i="11" s="1"/>
  <c r="Z425" i="11"/>
  <c r="AP425" i="11" s="1"/>
  <c r="Z424" i="11"/>
  <c r="AP424" i="11" s="1"/>
  <c r="Z423" i="11"/>
  <c r="AP423" i="11" s="1"/>
  <c r="Z422" i="11"/>
  <c r="AP422" i="11" s="1"/>
  <c r="Z421" i="11"/>
  <c r="AP421" i="11" s="1"/>
  <c r="Z420" i="11"/>
  <c r="AP420" i="11" s="1"/>
  <c r="Z419" i="11"/>
  <c r="AP419" i="11" s="1"/>
  <c r="Z418" i="11"/>
  <c r="AP418" i="11" s="1"/>
  <c r="Z417" i="11"/>
  <c r="AP417" i="11" s="1"/>
  <c r="Z416" i="11"/>
  <c r="AP416" i="11" s="1"/>
  <c r="Z415" i="11"/>
  <c r="AP415" i="11" s="1"/>
  <c r="Z414" i="11"/>
  <c r="AP414" i="11" s="1"/>
  <c r="Z413" i="11"/>
  <c r="AP413" i="11" s="1"/>
  <c r="Z412" i="11"/>
  <c r="AP412" i="11" s="1"/>
  <c r="Z411" i="11"/>
  <c r="AP411" i="11" s="1"/>
  <c r="Z410" i="11"/>
  <c r="AP410" i="11" s="1"/>
  <c r="Z409" i="11"/>
  <c r="AP409" i="11" s="1"/>
  <c r="Z408" i="11"/>
  <c r="AP408" i="11" s="1"/>
  <c r="Z407" i="11"/>
  <c r="AP407" i="11" s="1"/>
  <c r="Z406" i="11"/>
  <c r="AP406" i="11" s="1"/>
  <c r="Z405" i="11"/>
  <c r="AP405" i="11" s="1"/>
  <c r="Z404" i="11"/>
  <c r="AP404" i="11" s="1"/>
  <c r="Z403" i="11"/>
  <c r="AP403" i="11" s="1"/>
  <c r="Z402" i="11"/>
  <c r="AP402" i="11" s="1"/>
  <c r="Z401" i="11"/>
  <c r="AP401" i="11" s="1"/>
  <c r="Z400" i="11"/>
  <c r="AP400" i="11" s="1"/>
  <c r="Z399" i="11"/>
  <c r="AP399" i="11" s="1"/>
  <c r="Z398" i="11"/>
  <c r="AP398" i="11" s="1"/>
  <c r="Z397" i="11"/>
  <c r="AP397" i="11" s="1"/>
  <c r="Z396" i="11"/>
  <c r="AP396" i="11" s="1"/>
  <c r="Z395" i="11"/>
  <c r="AP395" i="11" s="1"/>
  <c r="Z394" i="11"/>
  <c r="AP394" i="11" s="1"/>
  <c r="Z393" i="11"/>
  <c r="AP393" i="11" s="1"/>
  <c r="Z392" i="11"/>
  <c r="AP392" i="11" s="1"/>
  <c r="Z391" i="11"/>
  <c r="AP391" i="11" s="1"/>
  <c r="Z390" i="11"/>
  <c r="AP390" i="11" s="1"/>
  <c r="Z389" i="11"/>
  <c r="AP389" i="11" s="1"/>
  <c r="Z388" i="11"/>
  <c r="AP388" i="11" s="1"/>
  <c r="Z387" i="11"/>
  <c r="AP387" i="11" s="1"/>
  <c r="Z386" i="11"/>
  <c r="AP386" i="11" s="1"/>
  <c r="Z385" i="11"/>
  <c r="AP385" i="11" s="1"/>
  <c r="Z384" i="11"/>
  <c r="AP384" i="11" s="1"/>
  <c r="Z383" i="11"/>
  <c r="AP383" i="11" s="1"/>
  <c r="Z382" i="11"/>
  <c r="AP382" i="11" s="1"/>
  <c r="Z381" i="11"/>
  <c r="AP381" i="11" s="1"/>
  <c r="Z380" i="11"/>
  <c r="AP380" i="11" s="1"/>
  <c r="Z379" i="11"/>
  <c r="AP379" i="11" s="1"/>
  <c r="Z378" i="11"/>
  <c r="AP378" i="11" s="1"/>
  <c r="Z377" i="11"/>
  <c r="AP377" i="11" s="1"/>
  <c r="Z376" i="11"/>
  <c r="AP376" i="11" s="1"/>
  <c r="Z375" i="11"/>
  <c r="AP375" i="11" s="1"/>
  <c r="Z374" i="11"/>
  <c r="AP374" i="11" s="1"/>
  <c r="Z373" i="11"/>
  <c r="AP373" i="11" s="1"/>
  <c r="Z372" i="11"/>
  <c r="AP372" i="11" s="1"/>
  <c r="Z371" i="11"/>
  <c r="AP371" i="11" s="1"/>
  <c r="Z370" i="11"/>
  <c r="AP370" i="11" s="1"/>
  <c r="Z369" i="11"/>
  <c r="AP369" i="11" s="1"/>
  <c r="Z368" i="11"/>
  <c r="AP368" i="11" s="1"/>
  <c r="Z367" i="11"/>
  <c r="AP367" i="11" s="1"/>
  <c r="Z366" i="11"/>
  <c r="AP366" i="11" s="1"/>
  <c r="Z365" i="11"/>
  <c r="AP365" i="11" s="1"/>
  <c r="Z364" i="11"/>
  <c r="AP364" i="11" s="1"/>
  <c r="Z363" i="11"/>
  <c r="AP363" i="11" s="1"/>
  <c r="Z362" i="11"/>
  <c r="AP362" i="11" s="1"/>
  <c r="Z361" i="11"/>
  <c r="AP361" i="11" s="1"/>
  <c r="Z360" i="11"/>
  <c r="AP360" i="11" s="1"/>
  <c r="Z359" i="11"/>
  <c r="AP359" i="11" s="1"/>
  <c r="Z358" i="11"/>
  <c r="AP358" i="11" s="1"/>
  <c r="Z357" i="11"/>
  <c r="AP357" i="11" s="1"/>
  <c r="Z356" i="11"/>
  <c r="AP356" i="11" s="1"/>
  <c r="Z355" i="11"/>
  <c r="AP355" i="11" s="1"/>
  <c r="Z354" i="11"/>
  <c r="AP354" i="11" s="1"/>
  <c r="Z353" i="11"/>
  <c r="AP353" i="11" s="1"/>
  <c r="Z352" i="11"/>
  <c r="AP352" i="11" s="1"/>
  <c r="Z351" i="11"/>
  <c r="AP351" i="11" s="1"/>
  <c r="Z350" i="11"/>
  <c r="AP350" i="11" s="1"/>
  <c r="Z349" i="11"/>
  <c r="AP349" i="11" s="1"/>
  <c r="Z348" i="11"/>
  <c r="AP348" i="11" s="1"/>
  <c r="Z347" i="11"/>
  <c r="AP347" i="11" s="1"/>
  <c r="Z346" i="11"/>
  <c r="AP346" i="11" s="1"/>
  <c r="Z345" i="11"/>
  <c r="AP345" i="11" s="1"/>
  <c r="Z344" i="11"/>
  <c r="AP344" i="11" s="1"/>
  <c r="Z343" i="11"/>
  <c r="AP343" i="11" s="1"/>
  <c r="Z342" i="11"/>
  <c r="AP342" i="11" s="1"/>
  <c r="Z341" i="11"/>
  <c r="AP341" i="11" s="1"/>
  <c r="Z340" i="11"/>
  <c r="AP340" i="11" s="1"/>
  <c r="AP339" i="11"/>
  <c r="Z338" i="11"/>
  <c r="AP338" i="11" s="1"/>
  <c r="Z337" i="11"/>
  <c r="AP337" i="11" s="1"/>
  <c r="Z336" i="11"/>
  <c r="AP336" i="11" s="1"/>
  <c r="Z335" i="11"/>
  <c r="AP335" i="11" s="1"/>
  <c r="Z334" i="11"/>
  <c r="AP334" i="11" s="1"/>
  <c r="Z333" i="11"/>
  <c r="AP333" i="11" s="1"/>
  <c r="Z332" i="11"/>
  <c r="AP332" i="11" s="1"/>
  <c r="Z331" i="11"/>
  <c r="AP331" i="11" s="1"/>
  <c r="Z330" i="11"/>
  <c r="AP330" i="11" s="1"/>
  <c r="Z329" i="11"/>
  <c r="AP329" i="11" s="1"/>
  <c r="Z328" i="11"/>
  <c r="AP328" i="11" s="1"/>
  <c r="Z327" i="11"/>
  <c r="AP327" i="11" s="1"/>
  <c r="Z326" i="11"/>
  <c r="AP326" i="11" s="1"/>
  <c r="Z325" i="11"/>
  <c r="AP325" i="11" s="1"/>
  <c r="Z324" i="11"/>
  <c r="AP324" i="11" s="1"/>
  <c r="Z323" i="11"/>
  <c r="AP323" i="11" s="1"/>
  <c r="Z322" i="11"/>
  <c r="AP322" i="11" s="1"/>
  <c r="Z321" i="11"/>
  <c r="AP321" i="11" s="1"/>
  <c r="Z320" i="11"/>
  <c r="AP320" i="11" s="1"/>
  <c r="Z319" i="11"/>
  <c r="AP319" i="11" s="1"/>
  <c r="Z318" i="11"/>
  <c r="AP318" i="11" s="1"/>
  <c r="Z317" i="11"/>
  <c r="AP317" i="11" s="1"/>
  <c r="Z316" i="11"/>
  <c r="AP316" i="11" s="1"/>
  <c r="Z315" i="11"/>
  <c r="AP315" i="11" s="1"/>
  <c r="Z314" i="11"/>
  <c r="AP314" i="11" s="1"/>
  <c r="Z313" i="11"/>
  <c r="AP313" i="11" s="1"/>
  <c r="Z312" i="11"/>
  <c r="AP312" i="11" s="1"/>
  <c r="Z311" i="11"/>
  <c r="AP311" i="11" s="1"/>
  <c r="Z310" i="11"/>
  <c r="AP310" i="11" s="1"/>
  <c r="Z309" i="11"/>
  <c r="AP309" i="11" s="1"/>
  <c r="Z308" i="11"/>
  <c r="AP308" i="11" s="1"/>
  <c r="Z307" i="11"/>
  <c r="AP307" i="11" s="1"/>
  <c r="Z306" i="11"/>
  <c r="AP306" i="11" s="1"/>
  <c r="Z305" i="11"/>
  <c r="AP305" i="11" s="1"/>
  <c r="Z304" i="11"/>
  <c r="AP304" i="11" s="1"/>
  <c r="Z303" i="11"/>
  <c r="AP303" i="11" s="1"/>
  <c r="Z302" i="11"/>
  <c r="AP302" i="11" s="1"/>
  <c r="Z301" i="11"/>
  <c r="AP301" i="11" s="1"/>
  <c r="Z300" i="11"/>
  <c r="AP300" i="11" s="1"/>
  <c r="Z299" i="11"/>
  <c r="AP299" i="11" s="1"/>
  <c r="Z298" i="11"/>
  <c r="AP298" i="11" s="1"/>
  <c r="Z297" i="11"/>
  <c r="AP297" i="11" s="1"/>
  <c r="Z296" i="11"/>
  <c r="AP296" i="11" s="1"/>
  <c r="Z295" i="11"/>
  <c r="AP295" i="11" s="1"/>
  <c r="Z294" i="11"/>
  <c r="AP294" i="11" s="1"/>
  <c r="Z293" i="11"/>
  <c r="AP293" i="11" s="1"/>
  <c r="Z292" i="11"/>
  <c r="AP292" i="11" s="1"/>
  <c r="Z291" i="11"/>
  <c r="AP291" i="11" s="1"/>
  <c r="Z290" i="11"/>
  <c r="AP290" i="11" s="1"/>
  <c r="Z289" i="11"/>
  <c r="AP289" i="11" s="1"/>
  <c r="Z288" i="11"/>
  <c r="AP288" i="11" s="1"/>
  <c r="Z287" i="11"/>
  <c r="AP287" i="11" s="1"/>
  <c r="Z286" i="11"/>
  <c r="AP286" i="11" s="1"/>
  <c r="Z285" i="11"/>
  <c r="AP285" i="11" s="1"/>
  <c r="Z284" i="11"/>
  <c r="AP284" i="11" s="1"/>
  <c r="Z283" i="11"/>
  <c r="AP283" i="11" s="1"/>
  <c r="Z282" i="11"/>
  <c r="AP282" i="11" s="1"/>
  <c r="Z281" i="11"/>
  <c r="AP281" i="11" s="1"/>
  <c r="Z280" i="11"/>
  <c r="AP280" i="11" s="1"/>
  <c r="Z279" i="11"/>
  <c r="AP279" i="11" s="1"/>
  <c r="Z278" i="11"/>
  <c r="AP278" i="11" s="1"/>
  <c r="Z277" i="11"/>
  <c r="AP277" i="11" s="1"/>
  <c r="Z276" i="11"/>
  <c r="AP276" i="11" s="1"/>
  <c r="Z275" i="11"/>
  <c r="AP275" i="11" s="1"/>
  <c r="Z274" i="11"/>
  <c r="AP274" i="11" s="1"/>
  <c r="Z273" i="11"/>
  <c r="AP273" i="11" s="1"/>
  <c r="Z272" i="11"/>
  <c r="AP272" i="11" s="1"/>
  <c r="Z271" i="11"/>
  <c r="AP271" i="11" s="1"/>
  <c r="Z270" i="11"/>
  <c r="AP270" i="11" s="1"/>
  <c r="Z269" i="11"/>
  <c r="AP269" i="11" s="1"/>
  <c r="Z268" i="11"/>
  <c r="AP268" i="11" s="1"/>
  <c r="Z267" i="11"/>
  <c r="AP267" i="11" s="1"/>
  <c r="Z266" i="11"/>
  <c r="AP266" i="11" s="1"/>
  <c r="Z265" i="11"/>
  <c r="AP265" i="11" s="1"/>
  <c r="Z264" i="11"/>
  <c r="AP264" i="11" s="1"/>
  <c r="Z263" i="11"/>
  <c r="AP263" i="11" s="1"/>
  <c r="Z262" i="11"/>
  <c r="AP262" i="11" s="1"/>
  <c r="Z261" i="11"/>
  <c r="AP261" i="11" s="1"/>
  <c r="Z260" i="11"/>
  <c r="AP260" i="11" s="1"/>
  <c r="Z259" i="11"/>
  <c r="AP259" i="11" s="1"/>
  <c r="Z258" i="11"/>
  <c r="AP258" i="11" s="1"/>
  <c r="Z257" i="11"/>
  <c r="AP257" i="11" s="1"/>
  <c r="Z256" i="11"/>
  <c r="AP256" i="11" s="1"/>
  <c r="Z255" i="11"/>
  <c r="AP255" i="11" s="1"/>
  <c r="Z254" i="11"/>
  <c r="AP254" i="11" s="1"/>
  <c r="Z253" i="11"/>
  <c r="AP253" i="11" s="1"/>
  <c r="Z252" i="11"/>
  <c r="AP252" i="11" s="1"/>
  <c r="Z251" i="11"/>
  <c r="AP251" i="11" s="1"/>
  <c r="Z250" i="11"/>
  <c r="AP250" i="11" s="1"/>
  <c r="Z249" i="11"/>
  <c r="AP249" i="11" s="1"/>
  <c r="Z248" i="11"/>
  <c r="AP248" i="11" s="1"/>
  <c r="Z247" i="11"/>
  <c r="AP247" i="11" s="1"/>
  <c r="Z246" i="11"/>
  <c r="AP246" i="11" s="1"/>
  <c r="Z245" i="11"/>
  <c r="AP245" i="11" s="1"/>
  <c r="Z244" i="11"/>
  <c r="AP244" i="11" s="1"/>
  <c r="Z243" i="11"/>
  <c r="AP243" i="11" s="1"/>
  <c r="Z242" i="11"/>
  <c r="AP242" i="11" s="1"/>
  <c r="Z241" i="11"/>
  <c r="AP241" i="11" s="1"/>
  <c r="Z240" i="11"/>
  <c r="AP240" i="11" s="1"/>
  <c r="Z239" i="11"/>
  <c r="AP239" i="11" s="1"/>
  <c r="Z238" i="11"/>
  <c r="AP238" i="11" s="1"/>
  <c r="Z237" i="11"/>
  <c r="AP237" i="11" s="1"/>
  <c r="Z236" i="11"/>
  <c r="AP236" i="11" s="1"/>
  <c r="Z235" i="11"/>
  <c r="AP235" i="11" s="1"/>
  <c r="Z234" i="11"/>
  <c r="AP234" i="11" s="1"/>
  <c r="Z233" i="11"/>
  <c r="AP233" i="11" s="1"/>
  <c r="Z232" i="11"/>
  <c r="AP232" i="11" s="1"/>
  <c r="Z231" i="11"/>
  <c r="AP231" i="11" s="1"/>
  <c r="Z230" i="11"/>
  <c r="AP230" i="11" s="1"/>
  <c r="Z229" i="11"/>
  <c r="AP229" i="11" s="1"/>
  <c r="Z228" i="11"/>
  <c r="AP228" i="11" s="1"/>
  <c r="Z227" i="11"/>
  <c r="AP227" i="11" s="1"/>
  <c r="Z226" i="11"/>
  <c r="AP226" i="11" s="1"/>
  <c r="Z225" i="11"/>
  <c r="AP225" i="11" s="1"/>
  <c r="Z224" i="11"/>
  <c r="AP224" i="11" s="1"/>
  <c r="Z223" i="11"/>
  <c r="AP223" i="11" s="1"/>
  <c r="Z222" i="11"/>
  <c r="AP222" i="11" s="1"/>
  <c r="Z221" i="11"/>
  <c r="AP221" i="11" s="1"/>
  <c r="Z220" i="11"/>
  <c r="AP220" i="11" s="1"/>
  <c r="Z219" i="11"/>
  <c r="AP219" i="11" s="1"/>
  <c r="Z218" i="11"/>
  <c r="AP218" i="11" s="1"/>
  <c r="Z217" i="11"/>
  <c r="AP217" i="11" s="1"/>
  <c r="Z216" i="11"/>
  <c r="AP216" i="11" s="1"/>
  <c r="Z215" i="11"/>
  <c r="AP215" i="11" s="1"/>
  <c r="Z214" i="11"/>
  <c r="AP214" i="11" s="1"/>
  <c r="Z213" i="11"/>
  <c r="AP213" i="11" s="1"/>
  <c r="Z212" i="11"/>
  <c r="AP212" i="11" s="1"/>
  <c r="Z211" i="11"/>
  <c r="AP211" i="11" s="1"/>
  <c r="Z210" i="11"/>
  <c r="AP210" i="11" s="1"/>
  <c r="Z209" i="11"/>
  <c r="AP209" i="11" s="1"/>
  <c r="Z208" i="11"/>
  <c r="AP208" i="11" s="1"/>
  <c r="Z207" i="11"/>
  <c r="AP207" i="11" s="1"/>
  <c r="Z206" i="11"/>
  <c r="AP206" i="11" s="1"/>
  <c r="Z205" i="11"/>
  <c r="AP205" i="11" s="1"/>
  <c r="Z204" i="11"/>
  <c r="AP204" i="11" s="1"/>
  <c r="Z203" i="11"/>
  <c r="AP203" i="11" s="1"/>
  <c r="Z202" i="11"/>
  <c r="AP202" i="11" s="1"/>
  <c r="Z201" i="11"/>
  <c r="AP201" i="11" s="1"/>
  <c r="Z200" i="11"/>
  <c r="AP200" i="11" s="1"/>
  <c r="Z199" i="11"/>
  <c r="AP199" i="11" s="1"/>
  <c r="Z198" i="11"/>
  <c r="AP198" i="11" s="1"/>
  <c r="Z197" i="11"/>
  <c r="AP197" i="11" s="1"/>
  <c r="Z196" i="11"/>
  <c r="AP196" i="11" s="1"/>
  <c r="Z195" i="11"/>
  <c r="AP195" i="11" s="1"/>
  <c r="Z194" i="11"/>
  <c r="AP194" i="11" s="1"/>
  <c r="Z193" i="11"/>
  <c r="AP193" i="11" s="1"/>
  <c r="Z192" i="11"/>
  <c r="AP192" i="11" s="1"/>
  <c r="Z191" i="11"/>
  <c r="AP191" i="11" s="1"/>
  <c r="Z190" i="11"/>
  <c r="AP190" i="11" s="1"/>
  <c r="Z189" i="11"/>
  <c r="AP189" i="11" s="1"/>
  <c r="Z188" i="11"/>
  <c r="AP188" i="11" s="1"/>
  <c r="Z187" i="11"/>
  <c r="AP187" i="11" s="1"/>
  <c r="Z186" i="11"/>
  <c r="AP186" i="11" s="1"/>
  <c r="Z185" i="11"/>
  <c r="AP185" i="11" s="1"/>
  <c r="Z184" i="11"/>
  <c r="AP184" i="11" s="1"/>
  <c r="Z183" i="11"/>
  <c r="AP183" i="11" s="1"/>
  <c r="Z182" i="11"/>
  <c r="AP182" i="11" s="1"/>
  <c r="Z181" i="11"/>
  <c r="AP181" i="11" s="1"/>
  <c r="Z180" i="11"/>
  <c r="AP180" i="11" s="1"/>
  <c r="Z179" i="11"/>
  <c r="AP179" i="11" s="1"/>
  <c r="Z178" i="11"/>
  <c r="AP178" i="11" s="1"/>
  <c r="Z177" i="11"/>
  <c r="AP177" i="11" s="1"/>
  <c r="Z176" i="11"/>
  <c r="AP176" i="11" s="1"/>
  <c r="Z175" i="11"/>
  <c r="AP175" i="11" s="1"/>
  <c r="Z174" i="11"/>
  <c r="AP174" i="11" s="1"/>
  <c r="Z173" i="11"/>
  <c r="AP173" i="11" s="1"/>
  <c r="Z172" i="11"/>
  <c r="AP172" i="11" s="1"/>
  <c r="Z171" i="11"/>
  <c r="AP171" i="11" s="1"/>
  <c r="Z170" i="11"/>
  <c r="AP170" i="11" s="1"/>
  <c r="Z169" i="11"/>
  <c r="AP169" i="11" s="1"/>
  <c r="Z166" i="11"/>
  <c r="AP166" i="11" s="1"/>
  <c r="Z44" i="11"/>
  <c r="AP44" i="11" s="1"/>
  <c r="Z43" i="11"/>
  <c r="AP43" i="11" s="1"/>
  <c r="Z42" i="11"/>
  <c r="AP42" i="11" s="1"/>
  <c r="Z41" i="11"/>
  <c r="AP41" i="11" s="1"/>
  <c r="Z40" i="11"/>
  <c r="AP40" i="11" s="1"/>
  <c r="Z39" i="11"/>
  <c r="AP39" i="11" s="1"/>
  <c r="Z38" i="11"/>
  <c r="AP38" i="11" s="1"/>
  <c r="Z37" i="11"/>
  <c r="AP37" i="11" s="1"/>
  <c r="Z36" i="11"/>
  <c r="AP36" i="11" s="1"/>
  <c r="Z35" i="11"/>
  <c r="AP35" i="11" s="1"/>
  <c r="Z34" i="11"/>
  <c r="AP34" i="11" s="1"/>
  <c r="Z33" i="11"/>
  <c r="AP33" i="11" s="1"/>
  <c r="Z32" i="11"/>
  <c r="AP32" i="11" s="1"/>
  <c r="Z31" i="11"/>
  <c r="AP31" i="11" s="1"/>
  <c r="Z30" i="11"/>
  <c r="AP30" i="11" s="1"/>
  <c r="Z29" i="11"/>
  <c r="AP29" i="11" s="1"/>
  <c r="Z28" i="11"/>
  <c r="AP28" i="11" s="1"/>
  <c r="Z27" i="11"/>
  <c r="AP27" i="11" s="1"/>
  <c r="Z26" i="11"/>
  <c r="AP26" i="11" s="1"/>
  <c r="Z25" i="11"/>
  <c r="AP25" i="11" s="1"/>
  <c r="Z24" i="11"/>
  <c r="AP24" i="11" s="1"/>
  <c r="Z23" i="11"/>
  <c r="AP23" i="11" s="1"/>
  <c r="Z22" i="11"/>
  <c r="AP22" i="11" s="1"/>
  <c r="AP21" i="11"/>
  <c r="Z20" i="11"/>
  <c r="AP20" i="11" s="1"/>
  <c r="Z16" i="11"/>
  <c r="AP16" i="11" s="1"/>
  <c r="Z15" i="11"/>
  <c r="Z14" i="11"/>
  <c r="Z753" i="11" l="1"/>
  <c r="AP15" i="11"/>
  <c r="AP14" i="11"/>
  <c r="AP753" i="11" s="1"/>
  <c r="A24" i="3"/>
  <c r="A25" i="3" s="1"/>
  <c r="A26" i="3" s="1"/>
  <c r="A27" i="3" s="1"/>
  <c r="A28" i="3" s="1"/>
  <c r="A29" i="3" s="1"/>
  <c r="A30" i="3" s="1"/>
  <c r="A31" i="3" s="1"/>
  <c r="A32" i="3" s="1"/>
  <c r="A33" i="3" s="1"/>
  <c r="A34" i="3" s="1"/>
  <c r="A35" i="3" s="1"/>
  <c r="A36" i="3" s="1"/>
  <c r="A37" i="3" s="1"/>
  <c r="A38" i="3" s="1"/>
  <c r="L548" i="11" l="1"/>
  <c r="L597" i="11"/>
  <c r="L601" i="11"/>
  <c r="L635" i="11"/>
  <c r="L659" i="11"/>
  <c r="L84" i="11"/>
  <c r="L556" i="11"/>
  <c r="L83" i="11"/>
  <c r="L563" i="11"/>
  <c r="L634" i="11"/>
  <c r="L676" i="11"/>
  <c r="L487" i="11"/>
  <c r="L668" i="11"/>
  <c r="L687" i="11"/>
  <c r="L488" i="11"/>
  <c r="M556" i="11"/>
  <c r="L631" i="11"/>
  <c r="L673" i="11"/>
  <c r="M357" i="11" l="1"/>
  <c r="L284" i="11"/>
  <c r="L434" i="11"/>
  <c r="M427" i="11"/>
  <c r="L387" i="11"/>
  <c r="L355" i="11"/>
  <c r="L274" i="11"/>
  <c r="L326" i="11"/>
  <c r="L392" i="11"/>
  <c r="L347" i="11"/>
  <c r="M36" i="11"/>
  <c r="L327" i="11"/>
  <c r="L182" i="11"/>
  <c r="L366" i="11"/>
  <c r="M199" i="11"/>
  <c r="M244" i="11"/>
  <c r="L34" i="11"/>
  <c r="L331" i="11"/>
  <c r="L421" i="11"/>
  <c r="L345" i="11"/>
  <c r="L322" i="11"/>
  <c r="L353" i="11"/>
  <c r="M186" i="11"/>
  <c r="L359" i="11"/>
  <c r="M412" i="11"/>
  <c r="L178" i="11"/>
  <c r="L316" i="11"/>
  <c r="M37" i="11"/>
  <c r="L373" i="11"/>
  <c r="M426" i="11"/>
  <c r="L341" i="11"/>
  <c r="L237" i="11"/>
  <c r="M212" i="11"/>
  <c r="L277" i="11"/>
  <c r="L390" i="11"/>
  <c r="M211" i="11"/>
  <c r="M425" i="11"/>
  <c r="L199" i="11"/>
  <c r="L205" i="11"/>
  <c r="L423" i="11"/>
  <c r="L243" i="11"/>
  <c r="L463" i="11"/>
  <c r="L317" i="11" l="1"/>
  <c r="L275" i="11"/>
  <c r="L232" i="11"/>
  <c r="L235" i="11"/>
  <c r="L376" i="11"/>
  <c r="L405" i="11"/>
  <c r="L339" i="11"/>
  <c r="M185" i="11"/>
  <c r="L384" i="11"/>
  <c r="L413" i="11"/>
  <c r="L23" i="11"/>
  <c r="L448" i="11"/>
  <c r="L267" i="11"/>
  <c r="L290" i="11"/>
  <c r="L380" i="11"/>
  <c r="M192" i="11"/>
  <c r="L386" i="11"/>
  <c r="M419" i="11"/>
  <c r="L369" i="11"/>
  <c r="L441" i="11"/>
  <c r="L314" i="11"/>
  <c r="M418" i="11"/>
  <c r="L343" i="11"/>
  <c r="L404" i="11"/>
  <c r="L255" i="11"/>
  <c r="L409" i="11"/>
  <c r="L256" i="11"/>
  <c r="L231" i="11"/>
  <c r="L425" i="11"/>
  <c r="M435" i="11"/>
  <c r="L184" i="11"/>
  <c r="L396" i="11"/>
  <c r="L209" i="11"/>
  <c r="L418" i="11"/>
  <c r="L478" i="11"/>
  <c r="M389" i="11"/>
  <c r="L356" i="11"/>
  <c r="L302" i="11"/>
  <c r="L618" i="11"/>
  <c r="L674" i="11"/>
  <c r="L516" i="11"/>
  <c r="L633" i="11"/>
  <c r="L599" i="11"/>
  <c r="L691" i="11"/>
  <c r="L670" i="11"/>
  <c r="M707" i="11"/>
  <c r="L60" i="11"/>
  <c r="M720" i="11"/>
  <c r="L607" i="11"/>
  <c r="L711" i="11"/>
  <c r="L523" i="11"/>
  <c r="L695" i="11"/>
  <c r="M162" i="11"/>
  <c r="M719" i="11"/>
  <c r="L672" i="11"/>
  <c r="L681" i="11"/>
  <c r="L481" i="11"/>
  <c r="L628" i="11"/>
  <c r="L623" i="11"/>
  <c r="L580" i="11"/>
  <c r="M538" i="11"/>
  <c r="L139" i="11"/>
  <c r="L722" i="11"/>
  <c r="L663" i="11"/>
  <c r="L137" i="11"/>
  <c r="L109" i="11"/>
  <c r="L165" i="11"/>
  <c r="M723" i="11"/>
  <c r="L482" i="11"/>
  <c r="L600" i="11"/>
  <c r="L93" i="11"/>
  <c r="M741" i="11"/>
  <c r="L642" i="11"/>
  <c r="L651" i="11"/>
  <c r="L67" i="11"/>
  <c r="L498" i="11"/>
  <c r="M715" i="11"/>
  <c r="L725" i="11"/>
  <c r="L113" i="11"/>
  <c r="L512" i="11"/>
  <c r="M520" i="11"/>
  <c r="L629" i="11"/>
  <c r="L504" i="11"/>
  <c r="L55" i="11"/>
  <c r="M734" i="11"/>
  <c r="L701" i="11"/>
  <c r="M728" i="11"/>
  <c r="L626" i="11"/>
  <c r="L56" i="11"/>
  <c r="L738" i="11"/>
  <c r="L727" i="11"/>
  <c r="L572" i="11"/>
  <c r="M650" i="11"/>
  <c r="L491" i="11"/>
  <c r="M740" i="11"/>
  <c r="M159" i="11"/>
  <c r="L739" i="11"/>
  <c r="M709" i="11"/>
  <c r="L714" i="11"/>
  <c r="M45" i="11"/>
  <c r="L70" i="11"/>
  <c r="L520" i="11"/>
  <c r="L665" i="11"/>
  <c r="L534" i="11"/>
  <c r="L595" i="11"/>
  <c r="L480" i="11"/>
  <c r="L609" i="11"/>
  <c r="L141" i="11"/>
  <c r="L746" i="11"/>
  <c r="L49" i="11"/>
  <c r="L524" i="11"/>
  <c r="L702" i="11"/>
  <c r="L97" i="11"/>
  <c r="L577" i="11"/>
  <c r="L621" i="11"/>
  <c r="L583" i="11"/>
  <c r="L627" i="11"/>
  <c r="L590" i="11"/>
  <c r="M701" i="11"/>
  <c r="L540" i="11"/>
  <c r="M711" i="11"/>
  <c r="L92" i="11"/>
  <c r="L553" i="11"/>
  <c r="L679" i="11"/>
  <c r="L72" i="11"/>
  <c r="L658" i="11"/>
  <c r="L495" i="11"/>
  <c r="L696" i="11"/>
  <c r="L649" i="11"/>
  <c r="M743" i="11"/>
  <c r="L150" i="11"/>
  <c r="L536" i="11"/>
  <c r="L485" i="11"/>
  <c r="L143" i="11"/>
  <c r="M736" i="11"/>
  <c r="M706" i="11"/>
  <c r="M542" i="11"/>
  <c r="L733" i="11"/>
  <c r="L509" i="11"/>
  <c r="L499" i="11"/>
  <c r="L527" i="11"/>
  <c r="L95" i="11"/>
  <c r="L115" i="11"/>
  <c r="L90" i="11"/>
  <c r="M730" i="11"/>
  <c r="L653" i="11"/>
  <c r="L719" i="11"/>
  <c r="L525" i="11"/>
  <c r="L654" i="11"/>
  <c r="L167" i="11"/>
  <c r="L71" i="11"/>
  <c r="L700" i="11"/>
  <c r="L705" i="11"/>
  <c r="L502" i="11"/>
  <c r="L532" i="11"/>
  <c r="L560" i="11"/>
  <c r="L65" i="11"/>
  <c r="L57" i="11"/>
  <c r="L682" i="11"/>
  <c r="L745" i="11"/>
  <c r="L645" i="11"/>
  <c r="L528" i="11"/>
  <c r="L704" i="11"/>
  <c r="L647" i="11"/>
  <c r="L518" i="11"/>
  <c r="L161" i="11"/>
  <c r="L58" i="11"/>
  <c r="M49" i="11"/>
  <c r="L85" i="11"/>
  <c r="M560" i="11"/>
  <c r="M524" i="11"/>
  <c r="L639" i="11"/>
  <c r="L569" i="11"/>
  <c r="L632" i="11"/>
  <c r="L158" i="11"/>
  <c r="L69" i="11"/>
  <c r="L157" i="11"/>
  <c r="L594" i="11"/>
  <c r="M616" i="11"/>
  <c r="L692" i="11"/>
  <c r="M704" i="11"/>
  <c r="M629" i="11"/>
  <c r="L747" i="11"/>
  <c r="L718" i="11"/>
  <c r="L602" i="11"/>
  <c r="L741" i="11"/>
  <c r="L636" i="11"/>
  <c r="L640" i="11"/>
  <c r="L517" i="11"/>
  <c r="M747" i="11"/>
  <c r="M731" i="11"/>
  <c r="L648" i="11"/>
  <c r="L587" i="11"/>
  <c r="L493" i="11"/>
  <c r="M155" i="11"/>
  <c r="L79" i="11"/>
  <c r="L706" i="11"/>
  <c r="L667" i="11"/>
  <c r="M651" i="11"/>
  <c r="L546" i="11"/>
  <c r="L112" i="11"/>
  <c r="L149" i="11"/>
  <c r="L586" i="11"/>
  <c r="L492" i="11"/>
  <c r="L736" i="11"/>
  <c r="L666" i="11"/>
  <c r="L571" i="11"/>
  <c r="L537" i="11"/>
  <c r="L78" i="11"/>
  <c r="L688" i="11"/>
  <c r="L533" i="11"/>
  <c r="L616" i="11"/>
  <c r="L144" i="11"/>
  <c r="M744" i="11"/>
  <c r="L694" i="11"/>
  <c r="M749" i="11"/>
  <c r="L748" i="11"/>
  <c r="M546" i="11"/>
  <c r="M52" i="11"/>
  <c r="L148" i="11"/>
  <c r="L100" i="11"/>
  <c r="M703" i="11"/>
  <c r="L664" i="11"/>
  <c r="L489" i="11"/>
  <c r="M521" i="11"/>
  <c r="L683" i="11"/>
  <c r="L646" i="11"/>
  <c r="L154" i="11"/>
  <c r="L63" i="11"/>
  <c r="L77" i="11"/>
  <c r="L490" i="11"/>
  <c r="M48" i="11"/>
  <c r="L554" i="11"/>
  <c r="L529" i="11"/>
  <c r="L686" i="11"/>
  <c r="L519" i="11"/>
  <c r="L624" i="11"/>
  <c r="L660" i="11"/>
  <c r="L163" i="11"/>
  <c r="L535" i="11"/>
  <c r="L506" i="11"/>
  <c r="L124" i="11"/>
  <c r="L570" i="11"/>
  <c r="L549" i="11"/>
  <c r="M154" i="11"/>
  <c r="L617" i="11"/>
  <c r="L604" i="11"/>
  <c r="M725" i="11"/>
  <c r="L539" i="11"/>
  <c r="M722" i="11"/>
  <c r="L110" i="11"/>
  <c r="L552" i="11"/>
  <c r="L96" i="11"/>
  <c r="M54" i="11"/>
  <c r="L561" i="11"/>
  <c r="L615" i="11"/>
  <c r="L138" i="11"/>
  <c r="L107" i="11"/>
  <c r="L559" i="11"/>
  <c r="M738" i="11"/>
  <c r="M137" i="11"/>
  <c r="L51" i="11"/>
  <c r="L603" i="11"/>
  <c r="M727" i="11"/>
  <c r="L724" i="11"/>
  <c r="L541" i="11"/>
  <c r="L573" i="11"/>
  <c r="L119" i="11"/>
  <c r="L598" i="11"/>
  <c r="L630" i="11"/>
  <c r="L104" i="11"/>
  <c r="M713" i="11"/>
  <c r="L510" i="11"/>
  <c r="L740" i="11"/>
  <c r="M46" i="11"/>
  <c r="L108" i="11"/>
  <c r="L507" i="11"/>
  <c r="L45" i="11"/>
  <c r="L709" i="11"/>
  <c r="L94" i="11"/>
  <c r="L103" i="11"/>
  <c r="M714" i="11"/>
  <c r="L98" i="11"/>
  <c r="L483" i="11"/>
  <c r="M737" i="11"/>
  <c r="L684" i="11"/>
  <c r="L697" i="11"/>
  <c r="L75" i="11"/>
  <c r="L82" i="11"/>
  <c r="L521" i="11"/>
  <c r="L140" i="11"/>
  <c r="M53" i="11"/>
  <c r="M587" i="11"/>
  <c r="L538" i="11"/>
  <c r="L513" i="11"/>
  <c r="L159" i="11"/>
  <c r="L588" i="11"/>
  <c r="M739" i="11"/>
  <c r="M702" i="11"/>
  <c r="L721" i="11"/>
  <c r="L641" i="11"/>
  <c r="L147" i="11"/>
  <c r="L550" i="11"/>
  <c r="L720" i="11"/>
  <c r="L52" i="11"/>
  <c r="L737" i="11"/>
  <c r="L575" i="11"/>
  <c r="L584" i="11"/>
  <c r="L152" i="11"/>
  <c r="L596" i="11"/>
  <c r="L710" i="11"/>
  <c r="L661" i="11"/>
  <c r="L74" i="11"/>
  <c r="L652" i="11"/>
  <c r="L505" i="11"/>
  <c r="L117" i="11"/>
  <c r="L656" i="11"/>
  <c r="L118" i="11"/>
  <c r="L637" i="11"/>
  <c r="L591" i="11"/>
  <c r="L581" i="11"/>
  <c r="L156" i="11"/>
  <c r="M525" i="11"/>
  <c r="L730" i="11"/>
  <c r="M156" i="11"/>
  <c r="L106" i="11"/>
  <c r="L494" i="11"/>
  <c r="M710" i="11"/>
  <c r="L164" i="11"/>
  <c r="L558" i="11"/>
  <c r="M604" i="11"/>
  <c r="L486" i="11"/>
  <c r="L66" i="11"/>
  <c r="L693" i="11"/>
  <c r="L47" i="11"/>
  <c r="M733" i="11"/>
  <c r="L715" i="11"/>
  <c r="M624" i="11"/>
  <c r="M157" i="11"/>
  <c r="L574" i="11"/>
  <c r="L613" i="11"/>
  <c r="L611" i="11"/>
  <c r="L625" i="11"/>
  <c r="L50" i="11"/>
  <c r="L610" i="11"/>
  <c r="M721" i="11"/>
  <c r="L543" i="11"/>
  <c r="L680" i="11"/>
  <c r="L638" i="11"/>
  <c r="L744" i="11"/>
  <c r="L729" i="11"/>
  <c r="M746" i="11"/>
  <c r="L61" i="11"/>
  <c r="L713" i="11"/>
  <c r="L606" i="11"/>
  <c r="L593" i="11"/>
  <c r="L508" i="11"/>
  <c r="M718" i="11"/>
  <c r="M699" i="11"/>
  <c r="L576" i="11"/>
  <c r="L612" i="11"/>
  <c r="M14" i="11"/>
  <c r="L565" i="11"/>
  <c r="L484" i="11"/>
  <c r="L707" i="11"/>
  <c r="L89" i="11"/>
  <c r="M140" i="11"/>
  <c r="L578" i="11"/>
  <c r="L76" i="11"/>
  <c r="L515" i="11"/>
  <c r="L566" i="11"/>
  <c r="L749" i="11"/>
  <c r="L608" i="11"/>
  <c r="L698" i="11"/>
  <c r="M745" i="11"/>
  <c r="L59" i="11"/>
  <c r="M523" i="11"/>
  <c r="L168" i="11"/>
  <c r="L126" i="11"/>
  <c r="M519" i="11"/>
  <c r="L743" i="11"/>
  <c r="L503" i="11"/>
  <c r="M161" i="11"/>
  <c r="L582" i="11"/>
  <c r="L723" i="11"/>
  <c r="L726" i="11"/>
  <c r="L500" i="11"/>
  <c r="L671" i="11"/>
  <c r="L514" i="11"/>
  <c r="L542" i="11"/>
  <c r="L585" i="11"/>
  <c r="L589" i="11"/>
  <c r="M724" i="11"/>
  <c r="L620" i="11"/>
  <c r="M153" i="11"/>
  <c r="M729" i="11"/>
  <c r="M47" i="11"/>
  <c r="L557" i="11"/>
  <c r="L18" i="11"/>
  <c r="M96" i="11"/>
  <c r="L54" i="11"/>
  <c r="L732" i="11"/>
  <c r="L689" i="11"/>
  <c r="L122" i="11"/>
  <c r="M522" i="11"/>
  <c r="L605" i="11"/>
  <c r="L526" i="11"/>
  <c r="L62" i="11"/>
  <c r="L734" i="11"/>
  <c r="L511" i="11"/>
  <c r="L87" i="11"/>
  <c r="L496" i="11"/>
  <c r="M56" i="11"/>
  <c r="L731" i="11"/>
  <c r="L699" i="11"/>
  <c r="L142" i="11"/>
  <c r="M748" i="11"/>
  <c r="L662" i="11"/>
  <c r="L564" i="11"/>
  <c r="L551" i="11"/>
  <c r="L136" i="11"/>
  <c r="L81" i="11"/>
  <c r="L48" i="11"/>
  <c r="L99" i="11"/>
  <c r="L46" i="11"/>
  <c r="L685" i="11"/>
  <c r="L102" i="11"/>
  <c r="M158" i="11"/>
  <c r="L678" i="11"/>
  <c r="L114" i="11"/>
  <c r="L622" i="11"/>
  <c r="L88" i="11"/>
  <c r="L592" i="11"/>
  <c r="M712" i="11"/>
  <c r="L53" i="11"/>
  <c r="L555" i="11"/>
  <c r="L530" i="11"/>
  <c r="L127" i="11"/>
  <c r="L497" i="11"/>
  <c r="M679" i="11"/>
  <c r="L750" i="11"/>
  <c r="L153" i="11"/>
  <c r="M726" i="11"/>
  <c r="L146" i="11"/>
  <c r="L650" i="11"/>
  <c r="L703" i="11"/>
  <c r="L120" i="11"/>
  <c r="L712" i="11"/>
  <c r="L690" i="11"/>
  <c r="L101" i="11"/>
  <c r="L614" i="11"/>
  <c r="L643" i="11"/>
  <c r="L531" i="11"/>
  <c r="L501" i="11"/>
  <c r="L145" i="11"/>
  <c r="L155" i="11"/>
  <c r="L522" i="11"/>
  <c r="L17" i="11"/>
  <c r="L728" i="11"/>
  <c r="L655" i="11"/>
  <c r="L669" i="11"/>
  <c r="L657" i="11"/>
  <c r="L123" i="11"/>
  <c r="L116" i="11"/>
  <c r="L151" i="11"/>
  <c r="M55" i="11"/>
  <c r="M50" i="11"/>
  <c r="L86" i="11"/>
  <c r="L91" i="11"/>
  <c r="L562" i="11"/>
  <c r="M588" i="11"/>
  <c r="M750" i="11"/>
  <c r="M705" i="11"/>
  <c r="L68" i="11"/>
  <c r="L677" i="11"/>
  <c r="L544" i="11"/>
  <c r="L64" i="11"/>
  <c r="L675" i="11"/>
  <c r="L80" i="11"/>
  <c r="M732" i="11"/>
  <c r="L644" i="11"/>
  <c r="L162" i="11"/>
  <c r="L121" i="11"/>
  <c r="L111" i="11"/>
  <c r="L160" i="11"/>
  <c r="M160" i="11"/>
  <c r="M51" i="11"/>
  <c r="M44" i="11"/>
  <c r="L457" i="11"/>
  <c r="L44" i="11"/>
  <c r="L424" i="11"/>
  <c r="L265" i="11"/>
  <c r="L321" i="11"/>
  <c r="L374" i="11"/>
  <c r="L468" i="11"/>
  <c r="L333" i="11"/>
  <c r="M171" i="11"/>
  <c r="L233" i="11"/>
  <c r="L260" i="11"/>
  <c r="L32" i="11"/>
  <c r="L222" i="11"/>
  <c r="M421" i="11"/>
  <c r="L461" i="11"/>
  <c r="L370" i="11"/>
  <c r="M200" i="11"/>
  <c r="M423" i="11"/>
  <c r="L218" i="11"/>
  <c r="L191" i="11"/>
  <c r="M40" i="11"/>
  <c r="L428" i="11"/>
  <c r="L270" i="11"/>
  <c r="L37" i="11"/>
  <c r="L230" i="11"/>
  <c r="M414" i="11"/>
  <c r="L247" i="11"/>
  <c r="M41" i="11"/>
  <c r="M197" i="11"/>
  <c r="L338" i="11"/>
  <c r="L465" i="11"/>
  <c r="M31" i="11"/>
  <c r="L354" i="11"/>
  <c r="L382" i="11"/>
  <c r="L177" i="11"/>
  <c r="L445" i="11"/>
  <c r="L16" i="11"/>
  <c r="L291" i="11"/>
  <c r="L320" i="11"/>
  <c r="L435" i="11"/>
  <c r="L28" i="11"/>
  <c r="L332" i="11"/>
  <c r="L25" i="11"/>
  <c r="L462" i="11"/>
  <c r="L207" i="11"/>
  <c r="L476" i="11"/>
  <c r="L288" i="11"/>
  <c r="L226" i="11"/>
  <c r="L415" i="11"/>
  <c r="M210" i="11"/>
  <c r="L436" i="11"/>
  <c r="L189" i="11"/>
  <c r="L30" i="11"/>
  <c r="L173" i="11"/>
  <c r="L20" i="11"/>
  <c r="L372" i="11"/>
  <c r="M227" i="11"/>
  <c r="L429" i="11"/>
  <c r="L466" i="11"/>
  <c r="L181" i="11"/>
  <c r="L410" i="11"/>
  <c r="L422" i="11"/>
  <c r="L460" i="11"/>
  <c r="L309" i="11"/>
  <c r="L449" i="11"/>
  <c r="L411" i="11"/>
  <c r="L281" i="11"/>
  <c r="L19" i="11"/>
  <c r="M33" i="11"/>
  <c r="M403" i="11"/>
  <c r="L224" i="11"/>
  <c r="M295" i="11"/>
  <c r="L195" i="11"/>
  <c r="L217" i="11"/>
  <c r="L318" i="11"/>
  <c r="M245" i="11"/>
  <c r="L293" i="11"/>
  <c r="M429" i="11"/>
  <c r="L340" i="11"/>
  <c r="L301" i="11"/>
  <c r="L325" i="11"/>
  <c r="L360" i="11"/>
  <c r="M236" i="11"/>
  <c r="L442" i="11"/>
  <c r="L198" i="11"/>
  <c r="L295" i="11"/>
  <c r="M208" i="11"/>
  <c r="M231" i="11"/>
  <c r="L273" i="11"/>
  <c r="L426" i="11"/>
  <c r="L313" i="11"/>
  <c r="L194" i="11"/>
  <c r="L395" i="11"/>
  <c r="L187" i="11"/>
  <c r="L473" i="11"/>
  <c r="L204" i="11"/>
  <c r="L239" i="11"/>
  <c r="L388" i="11"/>
  <c r="M232" i="11"/>
  <c r="L437" i="11"/>
  <c r="L41" i="11"/>
  <c r="L225" i="11"/>
  <c r="L27" i="11"/>
  <c r="L311" i="11"/>
  <c r="L31" i="11"/>
  <c r="L344" i="11"/>
  <c r="L280" i="11"/>
  <c r="L300" i="11"/>
  <c r="L407" i="11"/>
  <c r="L212" i="11"/>
  <c r="L42" i="11"/>
  <c r="L202" i="11"/>
  <c r="M216" i="11"/>
  <c r="L455" i="11"/>
  <c r="L306" i="11"/>
  <c r="M233" i="11"/>
  <c r="L227" i="11"/>
  <c r="L261" i="11"/>
  <c r="L379" i="11"/>
  <c r="L186" i="11"/>
  <c r="L350" i="11"/>
  <c r="L215" i="11"/>
  <c r="L471" i="11"/>
  <c r="M230" i="11"/>
  <c r="L336" i="11"/>
  <c r="L254" i="11"/>
  <c r="L271" i="11"/>
  <c r="M35" i="11"/>
  <c r="L216" i="11"/>
  <c r="L234" i="11"/>
  <c r="L241" i="11"/>
  <c r="L452" i="11"/>
  <c r="L315" i="11"/>
  <c r="M415" i="11"/>
  <c r="L172" i="11"/>
  <c r="L375" i="11"/>
  <c r="M209" i="11"/>
  <c r="L348" i="11"/>
  <c r="L447" i="11"/>
  <c r="M193" i="11"/>
  <c r="L170" i="11"/>
  <c r="L298" i="11"/>
  <c r="L36" i="11"/>
  <c r="M42" i="11"/>
  <c r="L362" i="11"/>
  <c r="L391" i="11"/>
  <c r="L279" i="11"/>
  <c r="L337" i="11"/>
  <c r="M224" i="11"/>
  <c r="L240" i="11"/>
  <c r="L269" i="11"/>
  <c r="M191" i="11"/>
  <c r="L400" i="11"/>
  <c r="L174" i="11"/>
  <c r="L365" i="11"/>
  <c r="L206" i="11"/>
  <c r="L238" i="11"/>
  <c r="L200" i="11"/>
  <c r="L389" i="11"/>
  <c r="L406" i="11"/>
  <c r="L412" i="11"/>
  <c r="L305" i="11"/>
  <c r="M433" i="11"/>
  <c r="L253" i="11"/>
  <c r="L287" i="11"/>
  <c r="M34" i="11"/>
  <c r="L475" i="11"/>
  <c r="L166" i="11"/>
  <c r="L402" i="11"/>
  <c r="L188" i="11"/>
  <c r="L357" i="11"/>
  <c r="L335" i="11"/>
  <c r="M194" i="11"/>
  <c r="L180" i="11"/>
  <c r="L474" i="11"/>
  <c r="L242" i="11"/>
  <c r="L368" i="11"/>
  <c r="L364" i="11"/>
  <c r="L210" i="11"/>
  <c r="L443" i="11"/>
  <c r="M243" i="11"/>
  <c r="L312" i="11"/>
  <c r="L24" i="11"/>
  <c r="L310" i="11"/>
  <c r="M235" i="11"/>
  <c r="L257" i="11"/>
  <c r="L367" i="11"/>
  <c r="L35" i="11"/>
  <c r="L403" i="11"/>
  <c r="L244" i="11"/>
  <c r="L456" i="11"/>
  <c r="L294" i="11"/>
  <c r="L259" i="11"/>
  <c r="L334" i="11"/>
  <c r="L469" i="11"/>
  <c r="L201" i="11"/>
  <c r="M32" i="11"/>
  <c r="L264" i="11"/>
  <c r="L292" i="11"/>
  <c r="M424" i="11"/>
  <c r="M198" i="11"/>
  <c r="M215" i="11"/>
  <c r="L283" i="11"/>
  <c r="M43" i="11"/>
  <c r="L179" i="11"/>
  <c r="L289" i="11"/>
  <c r="L431" i="11"/>
  <c r="L33" i="11"/>
  <c r="M19" i="11"/>
  <c r="L381" i="11"/>
  <c r="L220" i="11"/>
  <c r="L378" i="11"/>
  <c r="M213" i="11"/>
  <c r="L258" i="11"/>
  <c r="L169" i="11"/>
  <c r="M217" i="11"/>
  <c r="M190" i="11"/>
  <c r="L213" i="11"/>
  <c r="L229" i="11"/>
  <c r="L203" i="11"/>
  <c r="L349" i="11"/>
  <c r="M196" i="11"/>
  <c r="L438" i="11"/>
  <c r="L430" i="11"/>
  <c r="L427" i="11"/>
  <c r="L420" i="11"/>
  <c r="L262" i="11"/>
  <c r="L236" i="11"/>
  <c r="M228" i="11"/>
  <c r="L223" i="11"/>
  <c r="L296" i="11"/>
  <c r="M428" i="11"/>
  <c r="L399" i="11"/>
  <c r="L21" i="11"/>
  <c r="L414" i="11"/>
  <c r="L40" i="11"/>
  <c r="L221" i="11"/>
  <c r="M255" i="11"/>
  <c r="L38" i="11"/>
  <c r="M195" i="11"/>
  <c r="L304" i="11"/>
  <c r="L183" i="11"/>
  <c r="L417" i="11"/>
  <c r="L171" i="11"/>
  <c r="L346" i="11"/>
  <c r="L285" i="11"/>
  <c r="L351" i="11"/>
  <c r="M254" i="11"/>
  <c r="L272" i="11"/>
  <c r="L459" i="11"/>
  <c r="M234" i="11"/>
  <c r="M252" i="11"/>
  <c r="L385" i="11"/>
  <c r="L308" i="11"/>
  <c r="L299" i="11"/>
  <c r="L15" i="11"/>
  <c r="L330" i="11"/>
  <c r="M214" i="11"/>
  <c r="L245" i="11"/>
  <c r="L197" i="11"/>
  <c r="M390" i="11"/>
  <c r="L266" i="11"/>
  <c r="L328" i="11"/>
  <c r="L250" i="11"/>
  <c r="L342" i="11"/>
  <c r="L477" i="11"/>
  <c r="L450" i="11"/>
  <c r="L361" i="11"/>
  <c r="L401" i="11"/>
  <c r="L263" i="11"/>
  <c r="L397" i="11"/>
  <c r="M30" i="11"/>
  <c r="M420" i="11"/>
  <c r="M229" i="11"/>
  <c r="L451" i="11"/>
  <c r="M39" i="11"/>
  <c r="L175" i="11"/>
  <c r="L398" i="11"/>
  <c r="M218" i="11"/>
  <c r="L408" i="11"/>
  <c r="L251" i="11"/>
  <c r="L282" i="11"/>
  <c r="M251" i="11"/>
  <c r="L268" i="11"/>
  <c r="L394" i="11"/>
  <c r="L193" i="11"/>
  <c r="L185" i="11"/>
  <c r="L383" i="11"/>
  <c r="L190" i="11"/>
  <c r="L358" i="11"/>
  <c r="L363" i="11"/>
  <c r="L26" i="11"/>
  <c r="L329" i="11"/>
  <c r="L371" i="11"/>
  <c r="L307" i="11"/>
  <c r="L324" i="11"/>
  <c r="M381" i="11"/>
  <c r="L444" i="11"/>
  <c r="L458" i="11"/>
  <c r="L432" i="11"/>
  <c r="L208" i="11"/>
  <c r="L246" i="11"/>
  <c r="L176" i="11"/>
  <c r="L192" i="11"/>
  <c r="M247" i="11"/>
  <c r="L303" i="11"/>
  <c r="L393" i="11"/>
  <c r="M21" i="11"/>
  <c r="L29" i="11"/>
  <c r="L22" i="11"/>
  <c r="L377" i="11"/>
  <c r="L439" i="11"/>
  <c r="M38" i="11"/>
  <c r="L252" i="11"/>
  <c r="L196" i="11"/>
  <c r="L433" i="11"/>
  <c r="L479" i="11"/>
  <c r="L416" i="11"/>
  <c r="L43" i="11"/>
  <c r="L454" i="11"/>
  <c r="L219" i="11"/>
  <c r="M253" i="11"/>
  <c r="L323" i="11"/>
  <c r="L319" i="11"/>
  <c r="L14" i="11"/>
  <c r="L453" i="11"/>
  <c r="L470" i="11"/>
  <c r="L419" i="11"/>
  <c r="L248" i="11"/>
  <c r="L276" i="11"/>
  <c r="L440" i="11"/>
  <c r="L214" i="11"/>
  <c r="L39" i="11"/>
  <c r="L464" i="11"/>
  <c r="L228" i="11"/>
  <c r="L467" i="11"/>
  <c r="L249" i="11"/>
  <c r="L446" i="11"/>
  <c r="L286" i="11"/>
  <c r="L211" i="11"/>
  <c r="L278" i="11"/>
  <c r="L472" i="11"/>
  <c r="L297" i="11"/>
  <c r="L35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O13" authorId="0" shapeId="0" xr:uid="{00000000-0006-0000-0000-000001000000}">
      <text>
        <r>
          <rPr>
            <b/>
            <sz val="9"/>
            <color rgb="FF000000"/>
            <rFont val="Tahoma"/>
            <family val="2"/>
          </rPr>
          <t>USUARIO:</t>
        </r>
        <r>
          <rPr>
            <sz val="9"/>
            <color rgb="FF000000"/>
            <rFont val="Tahoma"/>
            <family val="2"/>
          </rPr>
          <t xml:space="preserve">
</t>
        </r>
        <r>
          <rPr>
            <sz val="9"/>
            <color rgb="FF000000"/>
            <rFont val="Tahoma"/>
            <family val="2"/>
          </rPr>
          <t>Registre el número de proponentes que participaron en el proceso de selección, cuando la modalidad sea Licitación Pública, Selección Abreviada o Concurso de Méritos</t>
        </r>
      </text>
    </comment>
    <comment ref="Q13" authorId="0" shapeId="0" xr:uid="{00000000-0006-0000-0000-000002000000}">
      <text>
        <r>
          <rPr>
            <sz val="9"/>
            <color rgb="FF000000"/>
            <rFont val="Tahoma"/>
            <family val="2"/>
          </rPr>
          <t xml:space="preserve">en mayúscula sostenida, sin tildes ni caracteres especiales
</t>
        </r>
      </text>
    </comment>
    <comment ref="R13" authorId="0" shapeId="0" xr:uid="{00000000-0006-0000-0000-000003000000}">
      <text>
        <r>
          <rPr>
            <sz val="9"/>
            <color rgb="FF000000"/>
            <rFont val="Tahoma"/>
            <family val="2"/>
          </rPr>
          <t xml:space="preserve">Si la naturaleza jurídica es Consorcio o Unión Temporal debe diligenciar las columnas S y T
</t>
        </r>
      </text>
    </comment>
    <comment ref="T13" authorId="0" shapeId="0" xr:uid="{00000000-0006-0000-0000-000004000000}">
      <text>
        <r>
          <rPr>
            <sz val="9"/>
            <color rgb="FF000000"/>
            <rFont val="Tahoma"/>
            <family val="2"/>
          </rPr>
          <t xml:space="preserve">en mayúscula sostenida, sin tildes ni caracteres especiales. En filas independientes
</t>
        </r>
      </text>
    </comment>
  </commentList>
</comments>
</file>

<file path=xl/sharedStrings.xml><?xml version="1.0" encoding="utf-8"?>
<sst xmlns="http://schemas.openxmlformats.org/spreadsheetml/2006/main" count="17561" uniqueCount="3677">
  <si>
    <t>1- INFORMACION GENERAL</t>
  </si>
  <si>
    <t>2- INFORMACION FINANCIERA</t>
  </si>
  <si>
    <t xml:space="preserve">3 - PLAZOS </t>
  </si>
  <si>
    <t>Número Contrato</t>
  </si>
  <si>
    <t>Año</t>
  </si>
  <si>
    <t xml:space="preserve">Tipo de contrato </t>
  </si>
  <si>
    <t>Modalidad de Selección</t>
  </si>
  <si>
    <t>Procedimiento o causal</t>
  </si>
  <si>
    <t>Objeto</t>
  </si>
  <si>
    <t>Número Programa</t>
  </si>
  <si>
    <t>Equivalencia número de programa</t>
  </si>
  <si>
    <t>Número Proyecto</t>
  </si>
  <si>
    <t>Valor Inicial del contrato</t>
  </si>
  <si>
    <t>Número de adiciones</t>
  </si>
  <si>
    <t xml:space="preserve">Valor total de adiciones </t>
  </si>
  <si>
    <t xml:space="preserve">Valor Final </t>
  </si>
  <si>
    <t>Fecha de suscripción (DD/MM/AAAA)</t>
  </si>
  <si>
    <t>Fecha de inicio (DD/MM/AAAA)</t>
  </si>
  <si>
    <t>Fecha de terminación (DD/MM/AAAA)</t>
  </si>
  <si>
    <t>Plazo en días</t>
  </si>
  <si>
    <t>Prorroga en días</t>
  </si>
  <si>
    <t>Celebrado o por iniciar</t>
  </si>
  <si>
    <t>En Ejecución</t>
  </si>
  <si>
    <t>Terminado</t>
  </si>
  <si>
    <t>Liquidado</t>
  </si>
  <si>
    <t>% Avance y/o Cumplimiento</t>
  </si>
  <si>
    <t>Seguros</t>
  </si>
  <si>
    <t>Contratación directa</t>
  </si>
  <si>
    <t>9. Nombre de quien diligencia el formato</t>
  </si>
  <si>
    <t>Cargo</t>
  </si>
  <si>
    <t>Dependencia</t>
  </si>
  <si>
    <t>Teléfono</t>
  </si>
  <si>
    <t>Correo Electrónico</t>
  </si>
  <si>
    <t>2. Sector</t>
  </si>
  <si>
    <t>Consultoría</t>
  </si>
  <si>
    <t>Interventoría</t>
  </si>
  <si>
    <t>Compraventa de bienes muebles</t>
  </si>
  <si>
    <t>Compraventa de bienes inmuebles</t>
  </si>
  <si>
    <t>Arrendamiento de bienes muebles</t>
  </si>
  <si>
    <t>Arrendamiento de bienes inmuebles</t>
  </si>
  <si>
    <t>Suministro</t>
  </si>
  <si>
    <t>Empréstitos</t>
  </si>
  <si>
    <t>Fiducia mercantil o encargo fiduciario</t>
  </si>
  <si>
    <t>Otros</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</si>
  <si>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</si>
  <si>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</si>
  <si>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</si>
  <si>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</si>
  <si>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</si>
  <si>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</si>
  <si>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</si>
  <si>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</si>
  <si>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</si>
  <si>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</si>
  <si>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</si>
  <si>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</si>
  <si>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</si>
  <si>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</si>
  <si>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</si>
  <si>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</si>
  <si>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</si>
  <si>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</si>
  <si>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</si>
  <si>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</si>
  <si>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</si>
  <si>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</si>
  <si>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</si>
  <si>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</si>
  <si>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</si>
  <si>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</si>
  <si>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</si>
  <si>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</si>
  <si>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</si>
  <si>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</si>
  <si>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</si>
  <si>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</si>
  <si>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</si>
  <si>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</si>
  <si>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</si>
  <si>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</si>
  <si>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</si>
  <si>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</si>
  <si>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</si>
  <si>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</si>
  <si>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</si>
  <si>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</si>
  <si>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</si>
  <si>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</si>
  <si>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</si>
  <si>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</si>
  <si>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</si>
  <si>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</si>
  <si>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</si>
  <si>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</si>
  <si>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</si>
  <si>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</si>
  <si>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</si>
  <si>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</si>
  <si>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</si>
  <si>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</si>
  <si>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</si>
  <si>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</si>
  <si>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</si>
  <si>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</si>
  <si>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</si>
  <si>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</si>
  <si>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</si>
  <si>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</si>
  <si>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</si>
  <si>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</si>
  <si>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</si>
  <si>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</si>
  <si>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</si>
  <si>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</si>
  <si>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</si>
  <si>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</si>
  <si>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</si>
  <si>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</si>
  <si>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</si>
  <si>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</si>
  <si>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</si>
  <si>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</si>
  <si>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</si>
  <si>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</si>
  <si>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</si>
  <si>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</si>
  <si>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</si>
  <si>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</si>
  <si>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</si>
  <si>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</si>
  <si>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</si>
  <si>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</si>
  <si>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Afectación</t>
  </si>
  <si>
    <t>8. Presupuesto Comprometido Operación mediante contratos</t>
  </si>
  <si>
    <t>SECTOR</t>
  </si>
  <si>
    <t>Planeación</t>
  </si>
  <si>
    <t>Desarrollo Económico, Industria y Turismo</t>
  </si>
  <si>
    <t>Educación</t>
  </si>
  <si>
    <t>Salud</t>
  </si>
  <si>
    <t>Integración Social</t>
  </si>
  <si>
    <t>Cultura, Recreación y Deporte</t>
  </si>
  <si>
    <t>Ambiente</t>
  </si>
  <si>
    <t>Movilidad</t>
  </si>
  <si>
    <t>Hábitat</t>
  </si>
  <si>
    <t>Mujeres</t>
  </si>
  <si>
    <t>Seguridad, Convivencia y Justicia</t>
  </si>
  <si>
    <t>Gestión Juridíca</t>
  </si>
  <si>
    <t>descentralizado territorialmente</t>
  </si>
  <si>
    <t>Gestión Pública</t>
  </si>
  <si>
    <t>Gobierno</t>
  </si>
  <si>
    <t>Hacienda</t>
  </si>
  <si>
    <t>16 - AL</t>
  </si>
  <si>
    <t>1. Entidad</t>
  </si>
  <si>
    <t>Número de prórrogas</t>
  </si>
  <si>
    <t>Pilar /Eje / propósito</t>
  </si>
  <si>
    <t>Sistema Distrital de Cuidado</t>
  </si>
  <si>
    <t>Subsidios y transferencias para la equidad</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</si>
  <si>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</si>
  <si>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</si>
  <si>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</si>
  <si>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</si>
  <si>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</si>
  <si>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</si>
  <si>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</si>
  <si>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</si>
  <si>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</si>
  <si>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</si>
  <si>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</si>
  <si>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</si>
  <si>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</si>
  <si>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</si>
  <si>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</si>
  <si>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</si>
  <si>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</si>
  <si>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</si>
  <si>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</si>
  <si>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</si>
  <si>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Cambio cultural para la gestión de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</si>
  <si>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</si>
  <si>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</si>
  <si>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</si>
  <si>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</si>
  <si>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</si>
  <si>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</si>
  <si>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</si>
  <si>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</si>
  <si>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</si>
  <si>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</si>
  <si>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</si>
  <si>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</si>
  <si>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</si>
  <si>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</si>
  <si>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</si>
  <si>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</si>
  <si>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</si>
  <si>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</si>
  <si>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</si>
  <si>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</si>
  <si>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</si>
  <si>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Propósito 1: Hacer un nuevo contrato social para incrementar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</si>
  <si>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</si>
  <si>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</si>
  <si>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Movilidad segura, sostenible y accesible</t>
  </si>
  <si>
    <t>Red de metros</t>
  </si>
  <si>
    <t>Propósito 5: Construir Bogotá - Región con gobierno abierto, transparente y ciudadanía consciente</t>
  </si>
  <si>
    <t>Gobierno Abierto</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</si>
  <si>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</si>
  <si>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</si>
  <si>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</si>
  <si>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</si>
  <si>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</si>
  <si>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</si>
  <si>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4. CESION</t>
  </si>
  <si>
    <t>Nombre cesionario</t>
  </si>
  <si>
    <t>Valor cesión</t>
  </si>
  <si>
    <t>Fecha cesión
(DD/MM/AAAA)</t>
  </si>
  <si>
    <t>Número de proceso contractual 
SECOP</t>
  </si>
  <si>
    <t>No. Programa</t>
  </si>
  <si>
    <t>SECOP I</t>
  </si>
  <si>
    <t>SECOP II</t>
  </si>
  <si>
    <t>Valor total reducciones 
(En valor negativo)</t>
  </si>
  <si>
    <t>Propósito 2 : Cambiar Nuestros Hábitos de Vida para Reverdecer a Bogotá y Adaptarnos y Mitigar la Crisis Climática</t>
  </si>
  <si>
    <t>Bogotá Mejor para Todos</t>
  </si>
  <si>
    <t>Un Nuevo Contrato Social y Ambiental para la Bogotá del Siglo XXI</t>
  </si>
  <si>
    <t>7. Presupuesto Disponible Operación (Régimen Privado)</t>
  </si>
  <si>
    <t>Plan de Desarrollo Distrital</t>
  </si>
  <si>
    <t>Programa</t>
  </si>
  <si>
    <t>PDD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</si>
  <si>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</si>
  <si>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</si>
  <si>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</si>
  <si>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</si>
  <si>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</si>
  <si>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</si>
  <si>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</si>
  <si>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</si>
  <si>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</si>
  <si>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</si>
  <si>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</si>
  <si>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</si>
  <si>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</si>
  <si>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</si>
  <si>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</si>
  <si>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</si>
  <si>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</si>
  <si>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</si>
  <si>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</si>
  <si>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</si>
  <si>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</si>
  <si>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</si>
  <si>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</si>
  <si>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</si>
  <si>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</si>
  <si>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</si>
  <si>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</si>
  <si>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</si>
  <si>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</si>
  <si>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</si>
  <si>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</si>
  <si>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</si>
  <si>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</si>
  <si>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</si>
  <si>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</si>
  <si>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</si>
  <si>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</si>
  <si>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</si>
  <si>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</si>
  <si>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</si>
  <si>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</si>
  <si>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</si>
  <si>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</si>
  <si>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</si>
  <si>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</si>
  <si>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</si>
  <si>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</si>
  <si>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</si>
  <si>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</si>
  <si>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</si>
  <si>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</si>
  <si>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</si>
  <si>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</si>
  <si>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</si>
  <si>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</si>
  <si>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</si>
  <si>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</si>
  <si>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Acuerdo 761 2020</t>
  </si>
  <si>
    <t>Pag. 51</t>
  </si>
  <si>
    <t>Bogotá rural</t>
  </si>
  <si>
    <t>Bogotá región emprendedora e innovadora</t>
  </si>
  <si>
    <t>Bogotá región productiva y competitiva</t>
  </si>
  <si>
    <t>Bogotá - región, el mejor destino para visitar</t>
  </si>
  <si>
    <t>Naturaleza Jurídica</t>
  </si>
  <si>
    <t>Número de proponentes</t>
  </si>
  <si>
    <t>Link proceso SECOP</t>
  </si>
  <si>
    <t>Giros (Valor en pesos)</t>
  </si>
  <si>
    <t>Persona Natural</t>
  </si>
  <si>
    <t>Persona Jurídica</t>
  </si>
  <si>
    <t>Unión Temporal</t>
  </si>
  <si>
    <t>Consorcio</t>
  </si>
  <si>
    <t>5. ESTADO</t>
  </si>
  <si>
    <t>6. %  Avance y/o cumplimiento</t>
  </si>
  <si>
    <t>Número  de Identificación del cesionario
(NIT sin digito de verificación)</t>
  </si>
  <si>
    <t>VEEDURIA DISTRITAL - INFORMACIÓN GESTION CONTRACTUAL</t>
  </si>
  <si>
    <t>3. Presupuesto Disponible Inversión Directa PREDIS (BOGDATA)</t>
  </si>
  <si>
    <t>4. Presupuesto Comprometido de Inversión Directa según PREDIS (BOGDATA)</t>
  </si>
  <si>
    <t>5. Presupuesto Disponible Funcionamiento PREDIS (BOGDATA)</t>
  </si>
  <si>
    <t>6. Presupuesto Comprometido Funcionamiento según PREDIS (BOGDATA)</t>
  </si>
  <si>
    <t>% Participación (indicar solo el numero del porcentaje, sin caracteres especiales)</t>
  </si>
  <si>
    <t>Número  de Identificación del contratista
(Cédula o NIT sin puntos, comas ni caracteres especiales y sin digito de verificación)</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</si>
  <si>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</si>
  <si>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</si>
  <si>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Nombre del contratista
  (según el caso: nombres y apellidos o Razón social y Tipo societario)</t>
  </si>
  <si>
    <t>DEL 1 DE ENERO AL 31 DE DICIEMBRE DE 2021</t>
  </si>
  <si>
    <t>Propósito</t>
  </si>
  <si>
    <t>CPSAG-001-2021: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</si>
  <si>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CPSAG-002-2021:0033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</si>
  <si>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CPSAG-003-2021: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</si>
  <si>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CPSAG-004-2021: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</si>
  <si>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0CPSAG-005-2021: 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</si>
  <si>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RESOLUCION 005-2021: AUNAR RECURSOS TECNICOS Y ADMINISTRATIVOS PARA GARANTIZAR LA ENTREGA DEL SUBSIDIO ECONOMICO TIPO C A LAS PERSONAS MAYORES BENEFICIARIAS DEL SERVICIO SOCIAL SUBSIDIOS ECONOMICOS QUE SON ATENDIDAS CON LOS RECURSOS DE LOS FDL EN EL MARCO DE LA POLITICA PUBLICA SOCIAL PARA EL ENVEJECIMIENTO Y LA VEJEZ EN EL DISTRITO CAPITAL, DURANTE LOS MESES DE FEBRERO A JUNIO DE 2021</t>
  </si>
  <si>
    <t>FDLS-CPSP-006-2021: 0033 12/01/21 54900 1978 $84,000,000 PRESTAR LOS SERVICIOS PROFESIONALES Y ESPECIALIZADOS AL DESPACHO DE LA ALCALDÍA LOCAL DE SUBA EN LOS TEMAS RELACIONADOS CON LA GESTIÓN ADMINISTRATIVA Y FINANCIERA. PLAZO 10.5 MESES A PARTIR DE LA SUSCRIPCION DEL ACTA DE INICIO SIN SOBREPASAR EL 31 DICIEMBRE 2021, PAGOS MENSUALES</t>
  </si>
  <si>
    <t>MEMORANDO 20216120008843 DEL 20-05-2021, RESOLUCIÓN 006-2021 “POR LA CUAL SE SANEA UN VICIO PRESENTADO EN UN PROCEDIMIENTO”; ARTICULO PRIMERO: SANEAR EL VICIO DE PROCEDIMIENTO PRESENTADO POR LA NO EXPEDICIÓN DEL CERTIFICADO DE REGISTRO PRESUPUESTAL, DERIVADO DE LA SUSCRIPCIÓN POR LAS PARTES DE LA ADICIÓN Y PRORROGA DEL CONTRATO 326 DE 2019 EL 04 DE NOVIEMBRE DE 2019. ARTICULO SEGUNDO: REEMPLAZAR EL CERTIFICADO DE DISPONIBILIDAD PRESUPUESTAL NO. 1564 DEL 28 DE OCTUBRE DE 2020 EXPIDIENDO EL CORRESPONDIENTE PARA LA VIGENCIA 2021 Y GENERAR EL CERTIFICADO DE REGISTRO PRESUPUESTAL”. REEMPLAZO DEL CDP 1564 DEL 2020 (“QUE POR LAS PARTES EL DÍA CUATRO (4) DE NOVIEMBRE DE 2020 FUE SUSCRITA ADICIÓN Y PRÓRROGA DEL CONTRATO NO. 326 DE 2019, POR VALOR DE CATORCE MILLONES DE PESOS M/CTE. ($14.000.000) Y POR UN PLAZO DE SESENTA (60) DÍAS; ADICIÓN AMPARADA EN EL CERTIFICADO DE DISPONIBILIDAD PRESUPUESTAL NO. 1564 DEL VEINTIOCHO (28) DE OCTUBRE DE 2020”)</t>
  </si>
  <si>
    <t>FDLS-CPSP-007-2021: 0033 12/01/21 54772 1978 $88,000,000 PRESTAR SERVICIOS PROFESIONALES ESPECIALIZADOS EN EL DESPACHO PARA LINEAMIENTOS JURÍDICOS, FINANCIEROS, Y ADMINISTRATIVOS CON EL FIN DE EVALUAR Y ORIENTAR TEMAS PRIORITARIOS EN LA ALCALDÍA LOCAL DE SUBA. PLAZO 11 MESES A PARTIR DE LA SUSCRIPCION DEL ACTA DE INICIO SIN SOBREPASAR EL 31 DICIEMBRE 2021, PAGOS MENSUALES</t>
  </si>
  <si>
    <t>CESION CPSP-007-2021 DE MONTEALEGRE A CALDERON A PARTIR DEL 16-06-2021 0033 12/01/21 54772 1978 $88,000,000 PRESTAR SERVICIOS PROFESIONALES ESPECIALIZADOS EN EL DESPACHO PARA LINEAMIENTOS JURÍDICOS, FINANCIEROS, Y ADMINISTRATIVOS CON EL FIN DE EVALUAR Y ORIENTAR TEMAS PRIORITARIOS EN LA ALCALDÍA LOCAL DE SUBA.</t>
  </si>
  <si>
    <t>CPSP-008-2021: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</si>
  <si>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cpsag-009-2021: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</si>
  <si>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cpsag-010-2021: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</si>
  <si>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CESION DEL CPSAG-010-2021 DE FREDY GARZON A SEBASTIAN SAENZ A PARTIR DEL 15-10-2021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</si>
  <si>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CPSP-011-2021: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</si>
  <si>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CPSAG-012-2021: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PLAZO 11 MESES A PARTIR DE LA SUSCRIPCION DEL ACTA DE INICIO SIN SOBREPASAR EL 31 DICIEMBRE 2021, PAGOS MENSUALES</t>
  </si>
  <si>
    <t>FACTURAS 012-2021: SERVICIOS PUBLICOS ALCALDIA LOCAL DE SUBA, 1 ENERO AL 31 DICIEMBRE 2021, TELEFONIA FIJA, ETB</t>
  </si>
  <si>
    <t>FACTURAS 012-2021: SERVICIOS PUBLICOS ALCALDIA LOCAL DE SUBA, 1 ENERO AL 31 DICIEMBRE 2021, ENERGIA CODENSA</t>
  </si>
  <si>
    <t>FACTURAS 012-2021: SERVICIOS PUBLICOS ALCALDIA LOCAL DE SUBA, 1 ENERO AL 31 DICIEMBRE 2021, ACUEDUCTO Y ALCANTARILLADO EAAB</t>
  </si>
  <si>
    <t>FACTURAS 012-2021: SERVICIOS PUBLICOS ALCALDIA LOCAL DE SUBA, 1 ENERO AL 31 DICIEMBRE 2021, ASEO CODENSA</t>
  </si>
  <si>
    <t>FACTURAS 012-2021: SERVICIOS PUBLICOS ALCALDIA LOCAL DE SUBA, 1 ENERO AL 31 DICIEMBRE 2021, ASEO AREA LIMPIA</t>
  </si>
  <si>
    <t>FACTURAS 012-2021: SERVICIOS PUBLICOS ALCALDIA LOCAL DE SUBA, 1 ENERO AL 31 DICIEMBRE 2021, GAS VANTI</t>
  </si>
  <si>
    <t>PAGO HONORARIOS EDILES DE LA LOCALIDAD DE SUBA 12 MESES DE LA VIGENCIA 2021 HUGO BARAJAS GARCIA, CC 79240344, $94.545.454.</t>
  </si>
  <si>
    <t>PAGO HONORARIOS EDILES DE LA LOCALIDAD DE SUBA 12 MESES DE LA VIGENCIA 2021 ANDRÈS FELIPE CORTÈS MURILLO, CC 1019110866 $94.545.454.</t>
  </si>
  <si>
    <t>PAGO HONORARIOS EDILES DE LA LOCALIDAD DE SUBA 12 MESES DE LA VIGENCIA 2021 SAÙL CORTÈS SALAMANCA, CC 19389898, $94.545.454.</t>
  </si>
  <si>
    <t>PAGO HONORARIOS EDILES DE LA LOCALIDAD DE SUBA 12 MESES DE LA VIGENCIA 2021 NELSON GUEVARA FARFAN, CC 80198706 $94.545.454.</t>
  </si>
  <si>
    <t>PAGO HONORARIOS EDILES DE LA LOCALIDAD DE SUBA 12 MESES DE LA VIGENCIA 2021 JHON JAIME JIMENEZ ZAPATA, CC 18511042 $94.545.454.</t>
  </si>
  <si>
    <t>PAGO HONORARIOS EDILES DE LA LOCALIDAD DE SUBA 12 MESES DE LA VIGENCIA 2021 MARCELA OSPINA GÒMEZ, CC 24720352 $94.545.454.</t>
  </si>
  <si>
    <t>PAGO HONORARIOS EDILES DE LA LOCALIDAD DE SUBA 12 MESES DE LA VIGENCIA 2021 GUSTAVO ROJAS PINILLA, CC 79102557, $94.545.454.</t>
  </si>
  <si>
    <t>PAGO HONORARIOS EDILES DE LA LOCALIDAD DE SUBA 12 MESES DE LA VIGENCIA 2021 EDGAR HERNANDO SALAMANCA AFRICANO, CC 79235923, $94.545.454.</t>
  </si>
  <si>
    <t>PAGO HONORARIOS EDILES DE LA LOCALIDAD DE SUBA 12 MESES DE LA VIGENCIA 2021 CESAR AUGUSTO SALAMANCA ROJAS, CC 80075201, $94.545.454.</t>
  </si>
  <si>
    <t>PAGO HONORARIOS EDILES DE LA LOCALIDAD DE SUBA 12 MESES DE LA VIGENCIA 2021 YEISON JAVIER SEPULVEDA RINCON, CC 79916251, $94.545.454.</t>
  </si>
  <si>
    <t>PAGO HONORARIOS EDILES DE LA LOCALIDAD DE SUBA 12 MESES DE LA VIGENCIA 2021 LINA MARÌA VELA BERMUDEZ, CC 1019020101, $ 94545.460.</t>
  </si>
  <si>
    <t>PAGO APORTES A SALUD DE LOS EDILES DE LA LOCALIDAD 12 MESES DE LA VIGENCIA 2021 SALUD TOTAL EPS, NIT: 800130907-4 $ 11.793.600 EDIL CESAR AUGUSTO SALAMANCA ROJAS.</t>
  </si>
  <si>
    <t>PAGO APORTES A SALUD DE LOS EDILES DE LA LOCALIDAD 12 MESES DE LA VIGENCIA 2021 SANITAS EPS, NIT: 800251440-6, $ 23.587.270. EDILES JOHN JAIME JIMÉNEZ Y EDGAR HERNANDO SALAMANCA.</t>
  </si>
  <si>
    <t>PAGO APORTES A SALUD DE LOS EDILES DE LA LOCALIDAD 12 MESES DE LA VIGENCIA 2021 COMPENSAR EPS, NIT: 860066942-7, $ 47.174.590. EDILES HUGO BARAJAS, LINA MARÍA VELA, YEISON JAVIER SEPÚLVEDA Y MARCELA OSPINA.</t>
  </si>
  <si>
    <t>PAGO APORTES A SALUD DE LOS EDILES DE LA LOCALIDAD 12 MESES DE LA VIGENCIA 2021 FAMISANAR EPS, NIT: 830003564-7, $ 23.587.270. EDILES NELSON GUEVARA FARFÁN Y JOSÉ GUSTAVO ROJAS.</t>
  </si>
  <si>
    <t>PAGO APORTES A SALUD DE LOS EDILES DE LA LOCALIDAD 12 MESES DE LA VIGENCIA 2021 NUEVA EPS, NIT: 900156264-2, $ 23.587.270. EDILES SAUL CORTES SALAMANCA Y ANDRÉS FELIPE CORTES.</t>
  </si>
  <si>
    <t>SERVICIOS PUBLICOS ALCALDIA LOCAL DE SUBA, 1 ENERO AL 31 DICIEMBRE 2021, ASEO; SOLICITUD ANULACION PARCIAL CRP RESPONSABLE DE PRESUPUESTO CORREO 14-05-2021 7:42, GENERAR NUEVO CRP AREA LIMPIA</t>
  </si>
  <si>
    <t>13081839 DECRETO 013-2021: TRASLADO PRESUPUESTAL POR VALOR DE $2.093.600, COMPROMISO CON LA EMPRESA DE ACUEDUCTO Y ALCANTARILLADO DE BOGOTÁ, DOS (2) RECIBOS DE SERVICIOS PÚBLICOS QUE SE ADEUDAN A ESA ENTIDAD. FACTURAS 012-2021 ACUEDUCTO Y ALCANTARILLADO</t>
  </si>
  <si>
    <t>FACTURAS 012-2021: 20101035 20-10-2021 SERVICIOS PUBLICOS ALCALDIA LOCAL DE SUBA, 1 ENERO AL 31 DICIEMBRE 2021, ACUEDUCTO Y ALCANTARILLADO EAAB, CORREO ELECTRONICO DEL 20-10-2021 A LAS 10:35 LAPT.</t>
  </si>
  <si>
    <t>FACTURAS 012 CODENSA PAGO SERVICIO DE ENERGIA DE LA ALCALDIA LOCAL DE SUBA Y SUS DEPENDENCIAS PARA LA VIGENCIA FISCAL COMPRENDIDA ENTRE EL 1 DE ENERO AL 31 DE DICIEMBRE DEL AÑO 2021</t>
  </si>
  <si>
    <t>ACTAS-012-2021 PAGO APORTES A SALUD DE LOS EDILES DE LA LOCALIDAD 12 MESES DE LA VIGENCIA 2021 SANITAS SOLICITUD RESPONSABLE DE PRESUPUESTO CORREO 30-12-2021 19:27</t>
  </si>
  <si>
    <t>CPSAG-013-2021: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DOCUMENTALES.PLAZO 11 MESES A PARTIR DE LA SUSCRIPCION DEL ACTA DE INICIO, SIN SOBREPASAR EL 31 DICIEMBRE 2021, PAGOS MENSUALES.</t>
  </si>
  <si>
    <t>CPSAG-014-2021: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</si>
  <si>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CPSP-015-2021: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</si>
  <si>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CPSAG-016-2021: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</si>
  <si>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CPSP-017-2021: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</si>
  <si>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CPSP-018-2021: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</si>
  <si>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CPSAG-019-2021: 0033 12/01/21 54787 1978 $140,360,000 PRESTAR SERVICIOS DE APOYO PROFESIONAL AL ÁREA DE GESTIÓN DEL DESARROLLO LOCAL EN LA OFICINA DE CONTABILIDAD PARA ADELANTAR LAS ACTIVIDADES QUE DEN CUMPLIMIENTO A PROCEDIMIENTOS ADMINISTRATIVOS Y CONTABLES APLICABLES. PLAZO 11 MESES A PARTIR DE LA SUSCRIPCION DEL ACTA DE INICIO SIN SOBREPASAR EL 31 DICIEMBRE 2021, PAGOS MENSUALES</t>
  </si>
  <si>
    <t>CPSAG-020-2021: 0033 12/01/21 54787 1978 $140,360,000 PRESTAR SERVICIOS DE APOYO PROFESIONAL AL ÁREA DE GESTIÓN DEL DESARROLLO LOCAL EN LA OFICINA DE CONTABILIDAD PARA ADELANTAR LAS ACTIVIDADES QUE DEN CUMPLIMIENTO A PROCEDIMIENTOS ADMINISTRATIVOS Y CONTABLES APLICABLES. PLAZO 11 MESES A PARTIR DE LA SUSCRIPCION DEL ACTA DE INICIO SIN SOBREPASAR EL 31 DICIEMBRE 2021, PAGOS MENSUALES</t>
  </si>
  <si>
    <t>CPSAG-021-2021: 0033 12/01/21 54871 1978 $39,050,000 PRESTAR LOS SERVICIOS DE APOYO EN EL ÁREA DE GESTIÓN DEL DESARROLLO LOCAL, REALIZANDO LAS ACTIVIDADES ENCAMINADAS EN LAS DIFERENTES ETAPAS CONTRACTUALES DE LOS PROCESOS DE ADQUISICIÓN DE BIENES Y SERVICIOS EN LOS APLICATIVOS A LOS QUE HAYA LUGAR QUE REALICE EL FONDO DE DESARROLLO LO- CAL DE SUBA. PLAZO 11 MESES A PARTIR DE LA SUSCRIPCION DEL ACTA DE INICIO SIN SOBREPASAR EL 31 DICIEMBRE 2021, PAGOS MENSUALES</t>
  </si>
  <si>
    <t>CPSAG-022-2021: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</si>
  <si>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CPSAG-023-2021: 0033 12/01/21 54933 1979 $385,000,000 APOYAR TÉCNICAMENTE LAS DISTINTAS ETAPAS DE LOS PROCESOS DE COMPETENCIA DE LA ALCALDÍA LOCAL PARA LA DEPURACIÓN DE ACTUACIONES ADMINISTRATIVAS. PLAZO 7 MESES A PARTIR DE LA SUSCRIPCION DEL ACTA DE INICIO, PAGOS MENSUALES</t>
  </si>
  <si>
    <t>CPSAG-024-2021: 0033 12/01/21 54933 1979 $385,000,000 APOYAR TÉCNICAMENTE LAS DISTINTAS ETAPAS DE LOS PROCESOS DE COMPETENCIA DE LA ALCALDÍA LOCAL PARA LA DEPURACIÓN DE ACTUACIONES ADMINISTRATIVAS. PLAZO 7 MESES A PARTIR DE LA SUSCRIPCION DEL ACTA DE INICIO, PAGOS MENSUALES</t>
  </si>
  <si>
    <t>CPSP-025-2021: 0033 12/01/21 54933 1979 $385,000,000 APOYAR TÉCNICAMENTE LAS DISTINTAS ETAPAS DE LOS PROCESOS DE COMPETENCIA DE LA ALCALDÍA LOCAL PARA LA DEPURACIÓN DE ACTUACIONES ADMINISTRATIVAS. PLAZO 7 MESES A PARTIR DE LA SUSCRIPCION DEL ACTA DE INICIO, PAGOS MENSUALES</t>
  </si>
  <si>
    <t>CPSP-026-2021: 0033 12/01/21 54933 1979 $385,000,000 APOYAR TÉCNICAMENTE LAS DISTINTAS ETAPAS DE LOS PROCESOS DE COMPETENCIA DE LA ALCALDÍA LOCAL PARA LA DEPURACIÓN DE ACTUACIONES ADMINISTRATIVAS. PLAZO 7 MESES A PARTIR DE LA SUSCRIPCION DEL ACTA DE INICIO, PAGOS MENSUALES</t>
  </si>
  <si>
    <t>CPSP-026-2021: 0033 12/01/21 54933 1979 $385,000,000 APOYAR TÉCNICAMENTE LAS DISTINTAS ETAPAS DE LOS PROCESOS DE COMPETENCIA DE LA ALCALDÍA LOCAL PARA LA DEPURACIÓN DE ACTUACIONES ADMINISTRATIVAS. CESION DE LEMUS A CESPEDES A PARTIR DEL 05/03/2021</t>
  </si>
  <si>
    <t>CPSAG-027-2021: 0033 12/01/21 54933 1979 $385,000,000 APOYAR TÉCNICAMENTE LAS DISTINTAS ETAPAS DE LOS PROCESOS DE COMPETENCIA DE LA ALCALDÍA LOCAL PARA LA DEPURACIÓN DE ACTUACIONES ADMINISTRATIVAS. PLAZO 7 MESES A PARTIR DE LA SUSCRIPCION DEL ACTA DE INICIO, PAGOS MENSUALES</t>
  </si>
  <si>
    <t>cpsag-028-2021: 0033 12/01/21 55107 1953 $78.100.000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V REGISTRO DE BENEFICIARIOS SIRBE, QUE CONTRIBUYAN A LA GARANTÍA. PLAZO 11 MESES A PARTIR DE LA SUSCRIPCION DEL ACTA DE INICIO SIN SOBREPASAR EL 31 DICIEMBRE 2021, PAGOS MENSUALES</t>
  </si>
  <si>
    <t>FDLS-CPSP-029-2021: 0063 18/01/21 54640 1978 $82.720.000.00 PRESTAR SERVICIOS PROFESIONALES EN EL ÁREA DE GESTIÓN DEL DESARROLLO DE LA ALCALDÍA LOCAL DE SUBA, PARA LA RESPUESTA EFECTIVA Y OPORTUNA A LOS REQUERIMIENTOS PRESENTADOS, REVISIÓN DE LAS ACTUACIONES, LIDERAR DE RELACIONES EN SUS DISTINTOS NIVELES Y DEMÁS ASUNTOS DE COMPETENCIA DE LA ALCALDÍA. PLAZO 11 MESES A PARTIR DE LA SUSCRIPCION DEL ACTA DE INICIO SIN SOBREPASAR EL 31 DICIEMBRE 2021, PAGOS MENSUALES</t>
  </si>
  <si>
    <t>CPSP-030-2021: 0033 12/01/21 55177 1978 $84,000,000 PRESTAR LOS SERVICIOS PROFESIONALES ESPECIALIZADOS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 DADO QUE SE PRESENTO UN ERROR INVOLUNTARIO EN LA ELABORACION DEL CRP 262 B5000113011 DEL 22/01/2021 DONDE SE ASIGNO A ESTE COMPROMISO EL NUMERO 039, SIENDO EL CORRECTO EL 030, SE CORRIJE LA INCONSISTENCIA, PREVIA ANULACION DEL CRP 262 Y SE ELABORA EL PRESENTE CON FECHA DE INICIO DEL 22/01/2021. LAPT PROFESIONAL DE APOYO PRESUPUESTO FDLS.</t>
  </si>
  <si>
    <t>CPSP-031-2021: 0033 12/01/21 55173 1978 $89,670,000 PRESTAR LOS SERVICIOS PROFESIONALES PARA REALIZAR EL LEVANTAMIENTO Y VERIFICACIÓN DEL INVENTARIO DE LOS BIENES MUEBLES PROPIEDAD DE LA ALCALDÍA LOCAL DE SUBA. PLAZO 10.5 MESES A PARTIR DE LA SUSCRIPCION DEL ACTA DE INICIO SIN SOBREPASAR EL 31 DICIEMBRE 2021, PAGOS MENSUALES</t>
  </si>
  <si>
    <t>CPSP-032-2021: 0033 12/01/21 54883 1978 $70,180,000 PRESTAR SUS SERVICIOS PROFESIONALES PARA LA IMPLEMENTACIÓN DE LAS ACCIONES Y LINEAMIENTOS TÉCNICOS SURTIDOS DEL PROGRAMA DE GESTIÓN DOCUMENTAL Y DEMÁS INSTRUMENTOS TÉCNICOS ARCHIVÍSTICOS. PLAZO 11 MESES A PARTIR DE LA SUSCRIPCION DEL ACTA DE INICIO SIN SOBREPASAR EL 31 DICIEMBRE 2021, PAGOS MENSUALES</t>
  </si>
  <si>
    <t>CPSAG-033-2021: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</si>
  <si>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CPSP-034-2021: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</si>
  <si>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CPSP-035-2021: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</si>
  <si>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CPSAG-036-2021: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</si>
  <si>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CPSP-037-2021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</si>
  <si>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CPSP-038-2021: 0033 12/01/21 55120 1966 $70,180,000 PRESTAR LOS SERVICIOS PROFESIONALES PARA EL DESARROLLO DE LAS ACTIVIDADES RELACIONADAS CON LA REACTIVACIÓN ECONÓMICA DE LA LOCALIDAD, EN CONCORDANCIA CON LAS METAS DE PLAN DE DESARROLLO PARA EL ÁREA DE GESTIÓN DE DESARROLLO LOCAL DE LA ALCALDÍA LOCAL DE SUBA. PLAZO 11 MESES A PARTIR DE LA SUSCRIPCION DEL ACTA DE INICIO, SIN SOBREPASAR EL 31 DICIEMBRE 2021, PAGOS MENSUALES</t>
  </si>
  <si>
    <t>CPSP-038-2021: 0033 12/01/21 55120 1966 $70,180,000 PRESTAR LOS SERVICIOS PROFESIONALES PARA EL DESARROLLO DE LAS ACTIVIDADES RELACIONADAS CON LA REACTIVACIÓN ECONÓMICA DE LA LOCALIDAD, EN CONCORDANCIA CON LAS METAS DE PLAN DE DESARROLLO PARA EL ÁREA DE GESTIÓN DE DESARROLLO LOCAL DE LA ALCALDÍA LOCAL DE SUBA. CESION DE PACHECO A MOSQUERA A PARTIR DEL 25 MARZO 2021</t>
  </si>
  <si>
    <t>CPSAG-039-2021: 0033 12/01/21 55186 1978 $66,990,000 PRESTAR LOS SERVICIOS PROFESIONALES COMO ABOGADO EN LA ALCALDÍA LOCAL DE SUBA, ESPECIALMENTE REALIZANDO EL TRÁMITE Y SEGUIMIENTO A TUTELAS, ACCIONES POPULARES, INCIDENTE DE DESACATO, PROPOSICIONES Y DEMÁS ASUNTOS JURÍDICOS DE LA ALCALDÍA LOCAL DE SUBA. PLAZO 10.5 MESES A PARTIR DE LA SUSCRIPCION DEL ACTA DE INICIO, SIN SOBREPASAR EL 31 DICIEMBRE 2021, PAGOS MENSUALES</t>
  </si>
  <si>
    <t>CPSP-040-2021: 0063 18/01/21 55639 1978 $78.960.000.00 PRESTAR SERVICIOS PROFESIONALES ESPECIALIZADOS EN EL DESPACHO PARA LINEAMIENTOS JURÍDICOS, FINANCIEROS, Y ADMINISTRATIVOS CON EL FIN DE EVALUAR Y ORIENTAR TEMAS PRIORITARIOS EN LA ALCALDÍA LOCAL DE SUBA. PLAZO 10.5 MESES A PARTIR DE LA SUSCRIPCION DEL ACTA DE INICIO, SIN SOBREPASAR EL 31 DICIEMBRE 2021, PAGOS MENSUALES</t>
  </si>
  <si>
    <t>CPSP-041-2021: 0063 18/01/21 55641 1978 $78.960.000.00 PRESTAR SERVICIOS PROFESIONALES ESPECIALIZADOS EN EL DESPACHO PARA LINEAMIENTOS JURÍDICOS, FINANCIEROS, Y ADMINISTRATIVOS CON EL FIN DE EVALUAR Y ORIENTAR TEMAS PRIORITARIOS ENLA ALCALDÍA LOCAL DE SUBA. PLAZO 10.5 MESES A PARTIR DE LA SUSCRIPCION DEL ACTA DE INICIO SIN SOBREPASAR EL 31 DICIEMBRE 2021, PAGOS MENSUALES</t>
  </si>
  <si>
    <t>CPSP-042-2021: 0033 12/01/21 55103 1979 $89,670,000 PRESTAR LOS SERVICIOS PROFESIONALES COMO ABOGADO EN LA ALCALDÍA LOCAL DE SUBA, PRINCIPALMENTE EN TODAS LAS GESTIONES JURÍDICAS Y ADMINISTRATIVAS EN MATERIA DE PROPIEDAD HORIZONTAL. PLAZO 7 MESES A PARTIR DE LA SUSCRIPCION DEL ACTA DE INICIO, PAGOS MENSUALES</t>
  </si>
  <si>
    <t>CPSP-043-2021: 0033 12/01/21 55103 1979 $89,670,000 PRESTAR LOS SERVICIOS PROFESIONALES COMO ABOGADO EN LA ALCALDÍA LOCAL DE SUBA, PRINCIPALMENTE EN TODAS LAS GESTIONES JURÍDICAS Y ADMINISTRATIVAS EN MATERIA DE PROPIEDAD HORIZONTAL. PLAZO 7 MESES A PARTIR DE LA SUSCRIPCION DEL ACTA DE INICIO, PAGOS MENSUALES</t>
  </si>
  <si>
    <t>CPSP-044-2021: 0033 12/01/21 55103 1979 $89,670,000 PRESTAR LOS SERVICIOS PROFESIONALES COMO ABOGADO EN LA ALCALDÍA LOCAL DE SUBA, PRINCIPALMENTE EN TODAS LAS GESTIONES JURÍDICAS Y ADMINISTRATIVAS EN MATERIA DE PROPIEDAD HORIZONTAL. PLAZO 7 MESES A PARTIR DE LA SUSCRIPCION DEL ACTA DE INICIO, SIN SOBREPASAR EL 31 DICIEMBRE 2021, PAGOS MENSUALES</t>
  </si>
  <si>
    <t>CPSP-045-2021: 0033 12/01/21 54906 1979 $24,850,000 PRESTAR SERVICIOS DE APOYO EN EL TRÁMITE DE DESPACHOS COMISORIOS DE LA ALCALDÍA LOCAL DE SUBA. PLAZO 7 MESES A PARTIR DE LA SUSCRIPCION DEL ACTA DE INICIO, PAGOS MENSUALES</t>
  </si>
  <si>
    <t>CPSAG-046-2021: 0033 12/01/21 55256 1978 $24,750,000 PRESTAR SERVICIOS DE APOYO AL ÁREA DE GESTIÓN DEL DESARROLLO ADMINISTRATIVA Y FINANCIERA EN LAS LABORES QUE REQUIERA LA JUNTA ADMINISTRADORA LOCAL DE SUBA COMO GRABACIÓN DE SESIONES, TRANSCRIPCIÓN DE ACTAS Y ATENCIÓN A LA CIUDADANÍA. PLAZO 11 MESES A PARTIR DE LA SUSCRIPCION DEL ACTA DE INICIO SIN SOBREPASAR EL 31 DICIEMBRE 2021, PAGOS MENSUALES</t>
  </si>
  <si>
    <t>CPSP-047-2021: 0033 12/01/21 54904 1979 $70.180.000 PRESTAR LOS SERVICIOS PROFESIONALES PARA PARA EL APOYO EN EL TRÁMITE DE DESPACHOS COMISORIOS DE LA ALCALDÍA LOCAL DE SUBA. PLAZO 11 MESES A PARTIR DE LA SUSCRIPCION DEL ACTA DE INICIO, SIN SOBREPASAR EL 31 DICIEMBRE 2021, PAGOS MENSUALES</t>
  </si>
  <si>
    <t>CPSP-048-2021: 0033 12/01/21 54786 1978 $88.000.00.00 PRESTAR SERVICIOS PROFESIONALES ESPECIALIZADOS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11 MESES A PARTIR DE LA SUSCRIPCION DEL ACTA DE INICIO, SIN SOBREPASAR EL 31 DICIEMBRE 2021, PAGOS MENSUALES</t>
  </si>
  <si>
    <t>CPSAG-049-2021: 0033 12/01/21 54874 1978 $27,500,000 PRESTAR EL SERVICIO COMO CONDUCTOR DE LOS VEHÍCULOS LIVIANOS DEL DESPACHO DE LA ALCALDÍA LOCAL DE SUBA. PLAZO 11 MESES A PARTIR DE LA SUSCRIPCION DEL ACTA DE INICIO, SIN SOBREPASAR EL 31 DICIEMBRE 2021, PAGOS MENSUALES</t>
  </si>
  <si>
    <t>CPSP-050-2021: 0033 12/01/21 55115 1999 $88,000,000 PRESTAR SERVICIOS PROFESIONALES ESPECIALIZADOS EN EL ÁREA DE GESTIÓN DEL DESARROLLO LOCAL DE LA ALCALDÍA LOCAL DE SUBA PARA EL APOYO AL SEGUIMIENTO DE LA EJECUCIÓN DE LOS PROYECTOS DE INVERSIÓN DESTINADOS A LA INTERVENCIÓN DE INFRAESTRUCTURA DE LA LOCALIDAD DE SUBA. PLAZO 11 MESES A PARTIR DE LA SUSCRIPCION DEL ACTA DE INICIO, SIN SOBREPASAR EL 31 DICIEMBRE 2021, PAGOS MENSUALES</t>
  </si>
  <si>
    <t>CESION DEL CPSP-050-2021 DE CAMILO POVEDA A FRANCISCO GRANADOS, A PARTIR DEL 01-10-2021 0033 12/01/21 55115 1999 $88,000,000 PRESTAR SERVICIOS PROFESIONALES ESPECIALIZADOS EN EL ÁREA DE GESTIÓN DEL DESARROLLO LOCAL DE LA ALCALDÍA LOCAL DE SUBA PARA EL APOYO AL SEGUIMIENTO DE LA EJECUCIÓN DE LOS PROYECTOS DE INVERSIÓN DESTINADOS A LA INTERVENCIÓN DE INFRAESTRUCTURA DE LA LOCALIDAD DE SUBA.</t>
  </si>
  <si>
    <t>CPSP-051-2021: 0033 12/01/21 54791 1978 $140.360.000 PRESTAR SUS SERVICIOS PROFESIONALES PARA APOYAR LOS PROCESOS DE MANEJO DEL PRESUPUESTO DISTRITAL LOCAL QUE SE ENCUENTRAN A CARGO DE LA OFICINA DE PRESUPUESTO DEL FONDO DE DESARROLLO LOCAL DE SUBA.PLAZO 11 MESES A PARTIR DE LA SUSCRIPCION DEL ACTA DE INICIO, SIN SOBREPASR EL 31 DICIEMBRE 2021, PAGOS MENSUALES.</t>
  </si>
  <si>
    <t>CPSP-052-2021:0033 12/01/21 54791 1978 $140.360.000 PRESTAR SUS SERVICIOS PROFESIONALES PARA APOYAR LOS PROCESOS DE MANEJO DEL PRESUPUESTO DISTRITAL LOCAL QUE SE ENCUENTRAN A CARGO DE LA OFICINA DE PRESUPUESTO DEL FONDO DE DESARROLLO LOCAL DE SUBA.PLAZO 11 MESES A PARTIR DE LA SUSCRIPCION DEL ACTA DE INICIO, SIN SOBREPASAR EL 31 DICIEMBRE 2021, PAGOS MENSUALES</t>
  </si>
  <si>
    <t>CPSAG-053-2021: 0033 12/01/21 55179 1978 $468,930,000 PRESTAR LOS SERVICIOS PROFESIONALES COMO ABOGADO (A) PARA APOYAR LA GESTIÓN CONTRACTUAL DEL ÁREA GESTIÓN DEL DESARROLLO LOCAL DE LA ALCALDÍA LOCAL DE SUBA, EN LOS DIFERENTES PROCESOS DE SELECCIÓN EN SUS ETAPAS PRECONTRACTUAL, CONTRACTUAL Y POS CONTRACTUAL PLAZO 10.5 MESES A PARTIR DE LA SUSCRIPCION DEL ACTA DE INICIO, SIN SOBREPASAR EL 31 DICIEMBRE 2021, PAGOS MENSUALES</t>
  </si>
  <si>
    <t>CPSP-054-2021: 0033 12/01/21 54814 1978 $70,180,000 PRESTAR SERVICIOS PROFESIONALES EN EL DESPACHO PARA LINEAMIENTOS JURÍDICOS, FINANCIEROS, Y ADMINISTRATIVOS CON EL FIN DE EVALUAR Y ORIENTAR TEMAS PRIORITARIOS DE ENTES DE CONTROL EN LA ALCALDÍA LOCAL DE SUBA. PLAZO 11 MESES A PARTIR DE LA SUSCRIPCION DEL ACTA DE INICIO SIN SOBREPASAR EL 31 DICIEMBRE 2021, PAGOS MENSUALES</t>
  </si>
  <si>
    <t>CESION CPSP-054-2021 DE GALINDO A ARDILA A PARTIR DEL 10-08-2021 0033 12/01/21 54814 1978 $70,180,000 PRESTAR SERVICIOS PROFESIONALES EN EL DESPACHO PARA LINEAMIENTOS JURÍDICOS, FINANCIEROS, Y ADMINISTRATIVOS CON EL FIN DE EVALUAR Y ORIENTAR TEMAS PRIORITARIOS DE ENTES DE CONTROL EN LA ALCALDÍA LOCAL DE SUBA.</t>
  </si>
  <si>
    <t>2A. CESION CPSP-054-2021 DE CRISTIAN ARDILA A LUIS NIVIA A PARTIR DEL 17-09-2021 0033 12/01/21 54814 1978 $70,180,000 PRESTAR SERVICIOS PROFESIONALES EN EL DESPACHO PARA LINEAMIENTOS JURÍDICOS, FINANCIEROS, Y ADMINISTRATIVOS CON EL FIN DE EVALUAR Y ORIENTAR TEMAS PRIORITARIOS DE ENTES DE CONTROL EN LA ALCALDÍA LOCAL DE SUBA.</t>
  </si>
  <si>
    <t>CPSP-055-2021: 0033 12/01/21 54812 1978 $70,180,000 APOYAR TÉCNICAMENTE A LOS RESPONSABLES E INTEGRANTES DE LOS PROCESOS EN LA IMPLEMENTACIÓN DE HERRAMIENTAS DE GESTIÓN, SIGUIENDO LOS LINEAMIENTOS METODOLÓGICOS ESTABLECIDOS POR LA OFICINA ASESORA DE PLANEACIÓN DE LA SECRETARÍA DISTRITAL DE GOBIERNO. PLAZO 11 MESES A PARTIR DE LA SUSCRIPCION DEL ACTA DE INICIO SIN SOBREPASAR EL 31 DICIEMBRE 2021, PAGOS MENSUALES</t>
  </si>
  <si>
    <t>RESOLUCION-055-2021: POR EL CUAL SE AUTORIZA LA TRANSFERENCIA DE RECURSOS DEL FONDO DE DESARROLLO LOCAL DE SUBA, CON DESTINO AL SISTEMA DISTRITAL BOGOTÁ SOLIDARIA A TRAVÉS DE LA DIRECCIÓN DISTRITAL DE TESORERIA SECRETARÍA DE HACIENDA DISTRITAL. PARA ENTREGAR APOYOS QUE CONTRIBUYAN AL INGRESO MINIMO GARANTIZADO A LOS HOGARES POBRES DE LA LOCALIDAD</t>
  </si>
  <si>
    <t>CPSP-056-2021: 0033 12/01/21 54909 1979 $312,620,000 APOYAR TÉCNICAMENTE LAS DISTINTAS ETAPAS DE LOS PROCESOS DE COMPETENCIA DE LAS INSPECCIONES DE POLICIA DE LA LOCALIDAD, SEGÚN REPARTO. PLAZO 7 MESES A PARTIR DE LA SUSCRIPCION DEL ACTA DE INICIO SIN SOBREPASAR EL 31 DICIEMBRE 2021, PAGOS MENSUALES</t>
  </si>
  <si>
    <t>CPSP-057-2021: 0033 12/01/21 54909 1979 $312,620,000 APOYAR TÉCNICAMENTE LAS DISTINTAS ETAPAS DE LOS PROCESOS DE COMPETENCIA DE LAS INSPECCIONES DE POLICIA DE LA LOCALIDAD, SEGÚN REPARTO. PLAZO 7 MESES A PARTIR DE LA SUSCRIPCION DEL ACTA DE INICIO, SIN SOBREPASR EL 31 DICIEMBRE 2021, PAGOS MENSUALES.</t>
  </si>
  <si>
    <t>CPSP-058-2021:0033 12/01/21 54909 1979 $312,620,000 APOYAR TÉCNICAMENTE LAS DISTINTAS ETAPAS DE LOS PROCESOS DE COMPETENCIA DE LAS INSPECCIONES DE POLICIA DE LA LOCALIDAD, SEGÚN REPARTO. PLAZO 7 MESES A PARTIR DE LA SUSCRIPCION DEL ACTA DE INICIO, SIN SOBREPASAR EL 31 DICIEMBRE 2021, PAGOS MENSUALES</t>
  </si>
  <si>
    <t>CPSP-059-2021: 0033 12/01/21 54909 1979 $312,620,000 APOYAR TÉCNICAMENTE LAS DISTINTAS ETAPAS DE LOS PROCESOS DE COMPETENCIA DE LAS INSPECCIONES DE POLICIA DE LA LOCALIDAD, SEGÚN REPARTO. PLAZO 7 MESES A PARTIR DE LA SUSCRIPCION DEL ACTA DE INICIO, SIN SOBREPASAR EL 31 DICIEMBRE 2021, PAGOS MENSUALES</t>
  </si>
  <si>
    <t>0033 12/01/21 54930 1979 $687,470,000 APOYAR JURÍDICAMENTE LA EJECUCIÓN DE LAS ACCIONES REQUERIDAS PARA LA DEPURACIÓN DE LAS ACTUACIONES ADMINISTRATIVAS QUE CURSAN EN LA ALCALDÍA LOCAL.</t>
  </si>
  <si>
    <t>CPSP-061-2021: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</si>
  <si>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CPSP-062-2021: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</si>
  <si>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CPSP-063-2021: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</si>
  <si>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CPSP-064-2021: 0033 12/01/21 54930 1979 $687,470,000 APOYAR JURÍDICAMENTE LA EJECUCIÓN DE LAS ACCIONES REQUERIDAS PARA LA DEPURACIÓN  DE LAS ACTUACIONES ADMINISTRATIVAS QUE CURSAN EN LA ALCALDÍA LOCAL. PLAZO 7 MESES A PARTIR DE LA SUSCRIPCION DEL ACTA DE INICIO, SIN SOBREPASR EL 31 DICIEMBRE 2021, PAGOS MENSUALES.</t>
  </si>
  <si>
    <t>CPSAG-065-2021: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</si>
  <si>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CPSP-066-2021: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</si>
  <si>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CPSP-067-2021: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</si>
  <si>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CPSP-068-2021:0033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</si>
  <si>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CPSP-069-2021: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</si>
  <si>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CPSP-070-2021:0033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</si>
  <si>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CPSP-071-2021: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</si>
  <si>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CPSP-072-2021: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</si>
  <si>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CESION CPSP-072-2021 DE RUBIO A PALOMO A PARTIR DEL 01-07-2021 0033 12/01/21 54930 1979 $687,470,000 APOYAR JURÍDICAMENTE LA EJECUCIÓN DE LAS ACCIONES REQUERIDAS PARA LA DEPURACIÓN DE LAS ACTUACIONES ADMINISTRATIVAS QUE CURSAN EN LA ALCALDÍA LOCAL.</t>
  </si>
  <si>
    <t>CPSP-073-2021: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</si>
  <si>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CPSP-074-2021: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</si>
  <si>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CPSP-075-2021: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</si>
  <si>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CPSP-076-2021: 0033 12/01/21 55061 1979 $70,180,000 PRESTAR LOS SERVICIOS PROFESIONALES JURÍDICOS ESPECIALIZADOS A LA ALCALDÍA LOCAL DE SUBA, PRINCIPALMENTE LIDERANDO LAS ACCIONES PEDAGÓGICAS PREVENTIVAS Y DE SENSIBILIZACIÓN PARA EL ACATAMIENTO VOLUNTARIO DE LA NORMATI.VA EN MATERIA DEL RÉGIMEN URBANÍSTICO, LEGAL FUNCIONAMIENTO DE LOS ESTABLECIMIENTOS COMERCIALES, USO DEL ESPACIO PÚBLICO Y MEDIO AMBIENTE EN LA ALCALDÍA LOCAL DE SUBA. PLAZO 11 MESES A PARTIR DE LA SUSCRIPCION DEL ACTA DE INICIO SIN SOBREPASAR EL 31 DICIEMBRE 2021, PAGOS MENSUALES</t>
  </si>
  <si>
    <t>CPSP-077-2021: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</si>
  <si>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CPSP-078-2021: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</si>
  <si>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CPSP-079-2021: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10.5 MESES A PARTIR DE LA SUSCRIPCION DEL ACTA DE INICIO, SIN SOBREPASAR EL 31 DICIEMBRE 2021, PAGOS MENSUALES</t>
  </si>
  <si>
    <t>CPSP-080-2021: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</si>
  <si>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CPSP-081-2021: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</si>
  <si>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CPSP-082-2021: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SUBA.PLAZO 11 MESES A PARTIR DE LA SUSCRIPCION DEL ACTA DE INICIO SIN SOBREPASAR EL 31 DICIEMBRE 2021, PAGOS MENSUALES</t>
  </si>
  <si>
    <t>CPSP-083-2021: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</si>
  <si>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CPSP-084-2021: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</si>
  <si>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CPSAG-085-2021: 0033 12/01/21 54884 1978 $297,000,000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DOCUMENTALES.PLAZO 11 MESES A PARTIR DE LA SUSCRIPCION DEL ACTA DE INICIO, SIN SOBREPASAR EL 31 DICIEMBRE 2021, PAGOS MENSUALES</t>
  </si>
  <si>
    <t>CPSP-086-2021: 0063 18/01/21 55642 2032 $82.720.000.00 APOYAR EL (LA) ALCALDE (SA) LOCAL EN LA GESTIÓN DE LOS ASUNTOS RELACIONADOS CON SEGURIDAD CIUDADANA, CONVIVENCIA Y PREVENCIÓN DE CONFLICTIVIDADES, VIOLENCIAS Y DELITOS EN LA LOCALIDAD, DE CONFORMIDAD CON EL MARCO NORMATIVO APLICABLE EN LA MATERIA. PLAZO 11 MESES A PARTIR DE LA SUSCRIPCION DEL ACTA DE INICIO, SIN SOBREPASAR EL 31 DICIEMBRE 2021, PAGOS MENSUALES</t>
  </si>
  <si>
    <t>CPSP-087-2021: 0033 12/01/21 54775 1978 $88,000,000 PRESTAR SERVICIOS PROFESIONALES ESPECIALIZADOS EN EL ÁREA DE GESTIÓN DEL DESARROLLO LOCAL DE LA ALCALDÍA LOCAL DE SUBA EN EL PROCESO DE FORMULA- CIÓN, EJECUCIÓN, SEGUIMIENTO Y EVALUACIÓN DE LAS POLÍTICAS, PLANES, PRO- GRAMAS Y PROYECTOS DE DESARROLLO LOCAL, PARA LOGRAR EL CUMPLIMIENTO DE LAS METAS DEL PLAN DE DESARROLLO LOCAL DE LA VIGENCIA. PLAZO 11 MESES A PARTIR DE LA SUSCRIPCION DEL ACTA DE INICIO SIN SOBREPASAR EL 31 DICIEMBRE 2021, PAGOS MENSUALES</t>
  </si>
  <si>
    <t>CPSAG-088-2021: 0033 12/01/21 54876 1978 $148,500,000 PRESTAR EL SERVICIO COMO CONDUCTOR DE LOS VEHÍCULOS LIVIANOS QUE INTEGRAN EL PARQUE AUTOMOTOR DE LA ALCALDÍA LOCAL DE SUBA. PLAZO 11 MESES A PARTIR DE LA SUSCRIPCION DEL ACTA DE INICIO, SIN SOBREPASAR EL 31 DICIEMBRE 2021, PAGOS MENSUALES</t>
  </si>
  <si>
    <t>CPSP-089-2021: 56647 PRESTAR LOS SERVICIOS PROFESIONALES AL DESPACHO DE LA ALCALDÍA LOCAL DE SUBA COMO ENLACE EN LOS TEMAS DE GESTIÓN DEL RIESGO DE CONFORMIDAD CON EL MARCO NORMATIVO APLICABLE PARA LA MATERIAPLAZO 10.5 MESES A PARTIR DE LA SUSCRIPCION DEL ACTA DE INICIO SIN SOBREPASAR EL 31 DICIEMBRE 2021, PAGOS MENSUALES</t>
  </si>
  <si>
    <t>CPSP-090-2021: 0033 12/01/21 54876 1978 $148,500,000 PRESTAR EL SERVICIO COMO CONDUCTOR DE LOS VEHÍCULOS LIVIANOS QUE INTEGRAN EL PARQUE AUTOMOTOR DE LA ALCALDÍA LOCAL DE SUBA. PLAZO 11 MESES A PARTIR DE LA SUSCRIPCION DEL ACTA DE INICIO SIN SOBREPASAR EL 31 DICIEMBRE 2021, PAGOS MENSUALES</t>
  </si>
  <si>
    <t>CPSP-091-2021: 56514 PRESTAR SERVICIOS PROFESIONALES EN TEMAS DE TECNOLOGÍA Y/O SISTEMAS EN EL LEVANTAMIENTO Y ANÁLISIS DE REQUISITOS, DESARROLLO, DOCUMENTACIÓN, PRUEBAS Y PUESTA EN MARCHA DE LOS SISTEMAS DE INFORMACIÓN Y LA GESTIÓN DE LA INFORMACIÓN DE LA ALCALDÍA LOCAL DE SUBA PLAZO 10 MESES A PARTIR DE LA SUSCRIPCION DEL ACTA DE INICIO SIN SOBREPASAR EL 31 DICIEMBRE 2021, PAGOS MENSUALES</t>
  </si>
  <si>
    <t>CPSP-092-2021: 0033 12/01/21 55064 1979 $210,540,000 APOYAR JURÍDICAMENTE LA EJECUCIÓN DE LAS ACCIONES REQUERIDAS PARA LA DEPURACIÓN  DE LAS ACTUACIONES ADMINISTRATIVAS QUE CURSAN EN LA ALCALDÍA LOCAL.,, PLAZO 11 MESES A PARTIR DE LA SUSCRIPCION DEL ACTA DE INICIO SIN SOBREPASAR EL 31 DICIEMBRE 2021, PAGOS MENSUALES</t>
  </si>
  <si>
    <t>CPSAG-093-2021: 0033 12/01/21 54876 1978 $148,500,000 PRESTAR EL SERVICIO COMO CONDUCTOR DE LOS VEHÍCULOS LIVIANOS QUE INTEGRAN EL PARQUE AUTOMOTOR DE LA ALCALDÍA LOCAL DE SUBA. PLAZO 11 MESES A PARTIR DE LA SUSCRIPCION DEL ACTA DE INICIO SIN SOBREPASAR EL 31 DICIEMBRE 2021, PAGOS MENSUALES</t>
  </si>
  <si>
    <t>CPSAG-094-2021: 0033 12/01/21 54889 1978 $99,000,000 PRESTAR LOS SERVICIOS DE APOYO AL ÁREA GESTIÓN DE DESARROLLO LOCAL POR SUS PROPIOS MEDIOS PARA LA DISTRIBUCIÓN DE LA CORRESPONDENCIA EXTERNA QUE TIENE ORIGEN EN LAS DIFERENTES DEPENDENCIAS DE LA ALCALDÍA LOCAL. PLAZO 11 MESES A PARTIR DE LA SUSCRIPCION DEL ACTA DE INICIO, SIN SOBREPASAR EL 31 DICIEMBRE 2021, PAGOS MENSUALES</t>
  </si>
  <si>
    <t>CPSAG-095-2021: 0033 12/01/21 54889 1978 $99,000,000 PRESTAR LOS SERVICIOS DE APOYO AL ÁREA GESTIÓN DE DESARROLLO LOCAL POR SUS PROPIOS MEDIOS PARA LA DISTRIBUCIÓN DE LA CORRESPONDENCIA EXTERNA QUE TIENE ORIGEN EN LAS DIFERENTES DEPENDENCIAS DE LA ALCALDÍA LOCAL. PLAZO 11 MESES A PARTIR DE LA SUSCRIPCION DEL ACTA DE INICIO, SIN SOBREPASAR EL 31 DICIEMBRE 2021, PAGOS MENSUALES</t>
  </si>
  <si>
    <t>CPSAG-096-2021: 0033 12/01/21 54889 1978 $99,000,000 PRESTAR LOS SERVICIOS DE APOYO AL ÁREA GESTIÓN DE DESARROLLO LOCAL POR SUS PROPIOS MEDIOS PARA LA DISTRIBUCIÓN DE LA CORRESPONDENCIA EXTERNA QUE TIENE ORIGEN EN LAS DIFERENTES DEPENDENCIAS DE LA ALCALDÍA LOCAL. PLAZO 11 MESES A PARTIR DE LA SUSCRIPCION DEL ACTA DE INICIO SIN SOBREPASAR EL 31 DICIEMBRE 2021, PAGOS MENSUALES</t>
  </si>
  <si>
    <t>CPSP-097-2021: 56534 PRESTAR SERVICIOS PROFESIONALES EN EL DESPACHO PARA APOYAR LOS LINEAMIENTOS JURÍDICOS, FINANCIEROS, Y ADMINISTRATIVOS CON EL FIN DE EVALUAR Y ORIENTAR TEMAS PRIORITARIOS DE ENTES DE CONTROL EN LA ALCALDÍA LOCAL DE SUBA PLAZO 10.5 MESES A PARTIR DE LA SUSCRIPCION DEL ACTA DE INICIO, SIN SOBREPASAR EL 31 DICIEMBRE 2021, PAGOS MENSUALES</t>
  </si>
  <si>
    <t>56534 PRESTAR SERVICIOS PROFESIONALES EN EL DESPACHO PARA APOYAR LOS LINEAMIENTOS JURÍDICOS, FINANCIEROS, Y ADMINISTRATIVOS CON EL FIN DE EVALUAR Y ORIENTAR TEMAS PRIORITARIOS DE ENTES DE CONTROL EN LA ALCALDÍA LOCAL DE SUBA, CESION DEL CPSP-097-2021 DE LOZANO A RESTREPO A PARTIR DEL 01-06-2021</t>
  </si>
  <si>
    <t>CPSP-098-2021: 56533 PRESTAR SERVICIOS PROFESIONALES ESPECIALIZADOS EN EL DESPACHO PARA LINEAMIENTOS JURÍDICOS, FINANCIEROS, Y ADMINISTRATIVOS CON EL FIN DE EVALUAR Y ORIENTAR TEMAS PRIORITARIOS EN LA ALCALDÍA LOCAL DE SUBA PLAZO 11 MESES A PARTIR DE LA SUSCRIPCION DEL ACTA DE INICIO SIN SOBREPASAR EL 31 DICIEMBRE 2021, PAGOS MENSUALES</t>
  </si>
  <si>
    <t>CPSP-099-2021: 0033 12/01/21 54905 1979 $29,890,000 PRESTAR LOS SERVICIOS PROFESIONALES PARA PARA EL APOYO EN EL TRÁMITE DE DESPACHOS COMISORIOS DE LA ALCALDÍA LOCAL DE SUBA. PLAZO 7 MESES A PARTIR DE LA SUSCRIPCION DEL ACTA DE INICIO, SIN SOBREPASAR EL 31 DICIEMBRE 2021, PAGOS MENSUALES</t>
  </si>
  <si>
    <t>CPSP-100-2021: 55655 PRESTAR LOS SERVICIOS PROFESIONALES COMO ABOGADO(A) ESPECIALIZADO(A) PARA APOYAR JURÍDICA Y TÉCNICAMENTE EL DESARROLLO DE LAS ACTIVIDADES ENCAMINADAS AL CUMPLIMIENTO DE LAS METAS ESTABLECIDAS EN LOS PLANES DE TRABAJO SUSCRITOS PARA TODOS LOS ASUNTOS JURÍDICOS DE INSPECCIÓN VIGILANCIA Y CONTROL DE LA ALCALDÍA LOCAL DE SUBA PLAZO 11 MESES A PARTIR DE LA SUSCRIPCION DEL ACTA DE INICIO, SIN SOBREPASR ERL 31 DICIEMBRE 2021, PAGOS MENSUALES</t>
  </si>
  <si>
    <t>RESOLUCIÓN NÚMERO 1006 DEL 3 DE SEPTIEMBRE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1 PROYECTO 1970 “SUBA RECUPERA Y MANTIENE SUS PARQUES” CON CÓDIGO PRESUPUESTAL 133011602330000001970, POR VALOR DE CIENTO SETENTA Y SIETE MIL SETECIENTOS PESOS M/CTE. ($177.700) CORRESPONDIENTE AL PAGO DE ARL RIESGO V 2 PROYECTO 1971 “SUBA PROTEGE LOS ANIMALES” CÓDIGO PRESUPUESTAL 133011602340000001971, POR VALOR DE CIENTO SETENTA Y SIETE MIL SETECIENTOS PESOS M/CTE. ($177.700) CORRESPONDIENTE AL PAGO DE ARL RIESGO V 3 PROYECTO 1978 “SUBA CON UNA GESTIÓN PÚBLICA TRANSPARENTE Y EFICIENTE” CÓDIGO PRESUPUESTAL 133011605570000001978, POR VALOR DE OCHOCIENTOS CINCUENTA Y TRES MIL CUATROCIENTOS PESOS M/CTE. ($853.400) CORRESPONDIENTE AL PAGO DE ARL RIESGO IV Y V. 4 PROYECTO 1979 “INSPECCIÓN VIGILANCIA Y CONTROL MAS EFICIENTE” CÓDIGO PRESUPUESTAL 133011605570000001979, POR VALOR DE CINCO MILLONES DOSCIENTOS SESENTA MIL CUATROCIENTOS PESOS M/CTE. ($5.260.400) CORRESPONDIENTE AL PAGO DE ARL RIESGO IV Y V 5 PROYECTO 1997 “SUBA REVERDECE” CÓDIGO PRESUPUESTAL 133011602270000001997, POR VALOR DE OCHOCIENTOS TREINTA Y CINCO MIL DOSCIENTOS PESOS M/CTE. ($835.200) CORRESPONDIENTE AL PAGO DE ARL RIESGO V. 6 PROYECTO 1999 “MEJOR INFRAESTRUCTURA PARA LA MOVILIDAD EN SUBA” CÓDIGO PRESUPUESTAL 133011604490000001999, POR VALOR DE UN MILLÓN CIENTO SETENTA Y SEIS MIL TRESCIENTOS PESOS M/CTE. ($1.176.300) CORRESPONDIENTE AL PAGO DE ARL RIESGO V. 7 PROYECTO 2014 “SUBA PROMUEVE EL RECICLAJE Y LAS ENERGÍAS ALTERNATIVAS” CÓDIGO PRESUPUESTAL 133011602380000002014&lt;(&gt;,&lt;)&gt; TRESCIENTOS CUARENTA Y OCHO MIL PESOS M/CTE. ($348.000) CORRESPONDIENTE AL PAGO DE ARL RIESGO V. 8 PROYECTO 2015 “CONVIVIENDO CON SEGURIDAD Y JUSTICIA” CODIGO PRESUPUESTAL 133011603480000002015, POR VALOR DE CIENTO SETENTA Y SIETE MIL SETECIENTOS PESOS M/CTE. ($177.700) CORRESPONDIENTE AL PAGO DE ARL RIESGO V. 9 PROYECTO 2031 “SUBA PREVIENE Y REDUCE RIESGOS NATURALES” CÓDIGO PRESUPUESTAL 133011602300000002031, POR VALOR DE CIENTO SETENTA Y SIETE MIL SETECIENTOS PESOS M/CTE. ($177.700) CORRESPONDIENTE AL PAGO DE ARL RIESGO V Y 10 PROYECTO 2032 “SUBA CONVIVE CON SEGURIDAD Y TRANQUILIDAD” CON CÓDIGO PRESUPUESTAL 133011603430000002032, POR VALOR DE UN MILLÓN QUINIENTOS SETENTA Y CUATRO MIL TRESCIENTOS PESOS M/CTE. ($1.574.300) CORRESPONDIENTE AL PAGO DE ARL RIESGO V. UNA VEZ VERIFICADA LA DISPONIBILIDAD PRESUPUESTAL Y REGISTRO PRESUPUESTAL, SE ORDENARÁ AL ÁREA DE CONTABILIDAD Y PRESUPUESTO - AREA DE GESTIÓN DE DESARROLLO LOCAL - DE LA ALCALDÍA LOCAL DE SUBA EL PAGO DE LOS APORTES POR EL CONCEPTO DE ADMINISTRADORA DE RIESGOS LABORALES - ARL-, DE MANERA MENSUAL A LA EMPRESA POSITIVA COMPAÑÍA DE SEGUROS S.A. CON NIT N°.860.011.153-6, EN LA PROPORCIÓN QUE ORDENA LA LEY.</t>
  </si>
  <si>
    <t>CPSP-101-2021: 0033 12/01/21 55064 1979 $210,540,000 APOYAR JURÍDICAMENTE LA EJECUCIÓN DE LAS ACCIONES REQUERIDAS PARA LA DEPURACIÓN  DE LAS ACTUACIONES ADMINISTRATIVAS QUE CURSAN EN LA ALCALDÍA LOCAL.,, PLAZO 11 MESES A PARTIR DE LA SUSCRIPCION DEL ACTA DE INICIO SIN SOBREPASAR EL 31 DICIEMBRE 2021, PAGOS MENSUALES</t>
  </si>
  <si>
    <t>CPSP-102-2021: 0033 12/01/21 55063 1979 $70.180.000 APOYAR JURÍDICAMENTE A LA ALCALDÍA LOCAL DE SUBA, PRINCIPALMENTE EN EL PROCESO DE LIDERAR EL COBRO PERSUASIVO Y REMISIÓN DE COBRO COACTIVO QUE COMPETA AL ALCALDE LOCAL, ASÍ COMO LAS GESTIONES JURÍDICAS PARA MANTENER ACTUALIZADA LA INFORMACIÓN CORRESPONDIENTE A MULTAS. PLAZO 11 MESES A PARTIR DE LA SUSCRIPCION DEL ACTA DE INICIO, SIN SOBREPASAR EL 31 DICIEMBRE 2021, PAGOS MENSUALES</t>
  </si>
  <si>
    <t>CPSP-103-2021: 0033 12/01/21 55058 1979 $88.000.000 APOYAR AL ALCALDE LOCAL EN LA FORMULACIÓN, SEGUIMIENTO E IMPLEMENTACIÓN DE LA ESTRATEGIA LOCAL PARA LA TERMINACIÓN JURÍDICA O INACTIVACIÓN DE LAS ACTUACIONES ADMINISTRATIVAS QUE CURSAN EN LA ALCALDÍA LOCAL. PLAZO 11 MESES A PARTIR DE LA SUSCRIPCION DEL ACTA DE INICIO SIN SOBREPASAR EL 31 DICIEMBRE 2021, PAGOS MENSUALES</t>
  </si>
  <si>
    <t>CPSP-104-2021: 0033 12/01/21 55067 1979 $59,780,000 PRESTAR LOS SERVICIOS PROFESIONALES EN LA ALCALDÍA LOCAL DE SUBA, PRINCIPALMENTE PARA REALIZAR ACCIONES PEDAGÓGICAS PREVENTIVAS Y DE SENSIBILIZACIÓN PARA EL ACATAMIENTO VOLUNTARIO DE LAS NORMAS EN LA LOCALIDAD. PLAZO 7 MESES A PARTIR DE LA SUSCRIPCION DEL ACTA DE INICIO SIN SOBREPASAR EL 31 DICIEMBRE 2021, PAGOS MENSUALES</t>
  </si>
  <si>
    <t>CPSP-105-2021: 0033 12/01/21 55067 1979 $59,780,000 PRESTAR LOS SERVICIOS PROFESIONALES EN LA ALCALDÍA LOCAL DE SUBA, PRINCIPALMENTE PARA REALIZAR ACCIONES PEDAGÓGICAS PREVENTIVAS Y DE SENSIBILIZACIÓN PARA EL ACATAMIENTO VOLUNTARIO DE LAS NORMAS EN LA LOCALIDAD. PLAZO 7 MESES A PARTIR DE LA SUSCRIPCION DEL ACTA DE INICIO SIN SOBREPASAR EL 31 DICIEMBRE 2021, PAGOS MENSUALES</t>
  </si>
  <si>
    <t>CPSP-106-2021: 56565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PLAZO 10 MESES A PARTIR DE LA SUSCRIPCION DEL ACTA DE INICIO SIN SOBREPASAR EL 31 DICIEMBRE 2021, PAGOS MENSUALES</t>
  </si>
  <si>
    <t>CPSP-107-2021: 56565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PLAZO 10 MESES A PARTIR DE LA SUSCRIPCION DEL ACTA DE INICIO, SIN SOBREPASR EL 31 DICIEMBRE 2021, PAGOS MENSUALES</t>
  </si>
  <si>
    <t>CPSAG-108-2021: 56547 PRESTAR LOS SERVICIOS COMO OPERARIO DE VOLQUETA, EN EL ÁREA GESTIÓN DEL DESARROLLO DE SUBA. PLAZO 10 MESES A PARTIR DE LA SUSCRIPCION DEL ACTA DE INICIO SIN SOBREPASAR EL 31 DICIEMBRE 2021, PAGOS MENSUALES</t>
  </si>
  <si>
    <t>RESOLUCION 1083-2021 13-09-2021 MEMORANDO 20216120013383 DEL 03-09-2021 1953 SUBA SOLIDARIA Y EQUITATIVA $1.818.000.000.00: POR EL CUAL SE AUTORIZA LA TRANSFERENCIA DE RECURSOS DEL FONDO DE DESARROLLO LOCAL DE SUBA, CON DESTINO AL PROGRAMA RETO LOCAL A TRAVÉS DE LA DIRECCIÓN DISTRITAL DE TESORERIA - SECRETARÍA DE HACIENDA DISTRITAL.</t>
  </si>
  <si>
    <t>CPSAG-109-2021: 56547 PRESTAR LOS SERVICIOS COMO OPERARIO DE VOLQUETA, EN EL ÁREA GESTIÓN DEL DESARROLLO DE SUBA.PLAZO 10 MESES A PARTIR DE LA SUSCRIPCION DEL ACTA DE INICIO SIN SOBREPASAR EL 31 DICIEMBRE 2021, PAGOS MENSUALES</t>
  </si>
  <si>
    <t>CPSP-110-2021: 56536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10 MESES A PARTIR DE LA SUSCRIPCION DEL ACTA DE INICIO SIN SOBREPASR EL 31 DICIEMBRE 2021, PAGOS MENSUALES</t>
  </si>
  <si>
    <t>CESION DEL CPSP-110-2021 DE FRANCISCO GRANADOS A EXMELIN LEMUS, A PARTIR DEL 01-10-2021 56536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t>
  </si>
  <si>
    <t>CPSP-111-2021: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</si>
  <si>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CPSP-112-2021: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</si>
  <si>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CPSP-113-2021: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</si>
  <si>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CPSAG-114-2021: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</si>
  <si>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CPSP-115-2021: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SOBREPASR EL 31 DICIEMBRE 2021, PAGOS MENSUALES</t>
  </si>
  <si>
    <t>CPSP-116-2021: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</si>
  <si>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CPS-117-2021: 0033 12/01/21 54869 1978 $39,050,000 PRESTAR SERVICIO DE APOYO EN EL ÁREA DE GESTIÓN DEL DESARROLLO LOCAL, PARA LOGRAR EL CUMPLIMIENTO DE LAS METAS DEL PLAN DE DESARROLLO LOCAL DE LA VIGENCIA. PLAZO 11 MESES A PARTIR DE LA SUSCRIPCION DEL ACTA DE INICIO SIN SOBREPASAR EL 31 DICIEMBRE 2021, PAGOS MENSUALES</t>
  </si>
  <si>
    <t>CESION DEL CPS-117-2021 DE AURA MACAY A MERCEDES MACAY A PARTIR DEL 23-10-20210033 12/01/21 54869 1978 $39,050,000 PRESTAR SERVICIO DE APOYO EN EL ÁREA DE GESTIÓN DEL DESARROLLO LOCAL, PARA LOGRAR EL CUMPLIMIENTO DE LAS METAS DEL PLAN DE DESARROLLO LOCAL DE LA VIGENCIA.</t>
  </si>
  <si>
    <t>CPSP-118-2021: 0033 12/01/21 55189 1978 $66.990.000 PRESTAR SERVICIOS PROFESIONALES EN LA ALCALDÍA LOCAL DE SUBA, EN LOS TEMAS RELACIONADOS CON EL ÁREA DE SISTEMAS, GESTIÓN DE TIC Y TODO LO RELACIONADO CON EL RECURSO TECNOLÓGICO DE LA ALCALDÍA LOCAL DE SUBA. PLAZO 10.5 MESES A PARTIR DE LA SUSCRIPCION DEL ACTA DE INICIO, SIN SOBREPASAR EL 31 DICIEMBRE 2021, PAGOS MENSUALES</t>
  </si>
  <si>
    <t>CPSP-119-2021: 0033 12/01/21 55118 1977 $88,000,000 PRESTAR SERVICIOS ESPECIALIZADO PARA APOYAR AL ALCALDE(SA) LOCAL EN LA PROMOCIÓN, ACOMPAÑAMIENTO, COORDINACIÓN Y ATENCIÓN DE LAS INSTANCIAS DE COORDINACIÓN INTERINSTITUCIONALES Y LAS INSTANCIAS DE PARTICIPACIÓN LOCALES, ASÍ COMO LOS PROCESOS COMUNITARIOS EN LA LOCALIDAD. PLAZO 11 MESES A PARTIR DE LA SUSCRIPCION DEL ACTA DE INICIO SIN SOBREPASAR EL 31 DICIEMBRE 2021, PAGOS MENSUALES</t>
  </si>
  <si>
    <t>SERVIOS DE SALUD EDILES ALCALDIA LOCAL DE SUBA DICIEMBRE 2020</t>
  </si>
  <si>
    <t>CIA-120-2021: 0553 25/01/2021 56572 $24.000.000.00 PRESTAR EL SERVICIO DE MENSAJERÍA Y CORREO CERTIFICADO, PARA EL TRÁMITE DE DOCUMENTOS EN CUMPLIMIENTO AL DESARROLLO DE LAS ACTIVIDADES ADMINISTRATIVAS DEL FONDO DE DESARROLLO LOCAL DE SUBA PLAZO DESDE LA SUSCRIPCION DEL ACTA DE INICIO HASTA EL 31 DICIEMBRE 2021, Y/O HASTA AGOTAR RECURSOS, PAGOS MENSUALES</t>
  </si>
  <si>
    <t>CPSP-121-2021:0033 12/01/21 54782 1978 $88.000.000 COORDINA, LIDERA Y ASESORA LOS PLANES Y ESTRATEGIAS DE COMUNICACIÓN INTERNA Y EXTERNA PARA LA DIVULGACIÓN DE LOS PROGRAMAS, PROYECTOS Y ACTIVIDADES DE LA ALCALDÍA LOCAL. PLAZO 11 MESES A PARTIR DE LA SUSCRIPCION DEL ACTA DE INICIO SIN SOBREPASAR EL 31 DICIEMBRE 2021, PAGOS MENSUALES</t>
  </si>
  <si>
    <t>CESION DEL CPSP-121-2021 DE MABEL ORJUELA A ANDREA GUERRERO A PARTIR DEL 06-10-2021 0033 12/01/21 54782 1978 $88.000.000 COORDINA, LIDERA Y ASESORA LOS PLANES Y ESTRATEGIAS DE COMUNICACIÓN INTERNA Y EXTERNA PARA LA DIVULGACIÓN DE LOS PROGRAMAS, PROYECTOS Y ACTIVIDADES DE LA ALCALDÍA LOCAL.</t>
  </si>
  <si>
    <t>CPSP-122-2021: 56258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 MESES A PARTIR DE LA SUSCRIPCION DEL ACTA DE INICIO SIN SOBREPASAR EL 31 DICIEMBRE 2021, PAGOS MENSUALES</t>
  </si>
  <si>
    <t>RESOLUCIÓN NÚMERO 1220 DEL 06 DE OCTUBRE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1 PROYECTO 1970 “SUBA RECUPERA Y MANTIENE SUS PARQUES” CON CÓDIGO PRESUPUESTAL 133011602330000001970, POR VALOR DE CIENTO SETENTA Y SIETE MIL SETECIENTOS PESOS M/CTE. ($177.700) CORRESPONDIENTE AL PAGO DE ARL RIESGO V 2 PROYECTO 1971 “SUBA PROTEGE LOS ANIMALES” CÓDIGO PRESUPUESTAL 133011602340000001971, POR VALOR DE CIENTO SETENTA Y SIETE MIL SETECIENTOS PESOS M/CTE. ($177.700) CORRESPONDIENTE AL PAGO DE ARL RIESGO V 3 PROYECTO 1978 “SUBA CON UNA GESTIÓN PÚBLICA TRANSPARENTE Y EFICIENTE” CÓDIGO PRESUPUESTAL 133011605570000001978, POR VALOR DE OCHOCIENTOS CINCUENTA Y TRES MIL CUATROCIENTOS PESOS M/CTE. ($853.400) CORRESPONDIENTE AL PAGO DE ARL RIESGO IV Y V. 4 PROYECTO 1979 “INSPECCIÓN VIGILANCIA Y CONTROL MAS EFICIENTE” CÓDIGO PRESUPUESTAL 133011605570000001979, POR VALOR DE SEIS MILLONES NOVECIENTOS OCHENTA Y CINCO MIL SEISCIENTOS PESOS M/CTE. ($6.985.600) CORRESPONDIENTE AL PAGO DE ARL RIESGO IV Y V 5 PROYECTO 1997 “SUBA REVERDECE” CÓDIGO PRESUPUESTAL 133011602270000001997, POR VALOR DE NOVECIENTOS CUATRO MIL OCHOCIENTOS PESOS M/CTE. ($904.800) CORRESPONDIENTE AL PAGO DE ARL RIESGO V. 6 PROYECTO 1999 “MEJOR INFRAESTRUCTURA PARA LA MOVILIDAD EN SUBA” CÓDIGO PRESUPUESTAL 133011604490000001999, POR VALOR DE UN MILLÓN CIENTO SETENTA Y SEIS MIL TRESCIENTOS PESOS M/CTE. ($1.176.300) CORRESPONDIENTE AL PAGO DE ARL RIESGO V. 7 PROYECTO 2014 “SUBA PROMUEVE EL RECICLAJE Y LAS ENERGÍAS ALTERNATIVAS” CÓDIGO PRESUPUESTAL 133011602380000002014&lt;(&gt;,&lt;)&gt; TRESCIENTOS CUARENTA Y OCHO MIL PESOS M/CTE. ($348.000) CORRESPONDIENTE AL PAGO DE ARL RIESGO V. 8 PROYECTO 2015 “CONVIVIENDO CON SEGURIDAD Y JUSTICIA” CODIGO PRESUPUESTAL 133011603480000002015, POR VALOR DE CIENTO SETENTA Y SIETE MIL SETECIENTOS PESOS M/CTE. ($177.700) CORRESPONDIENTE AL PAGO DE ARL RIESGO V. 9 PROYECTO 2031 “SUBA PREVIENE Y REDUCE RIESGOS NATURALES” CÓDIGO PRESUPUESTAL 133011602300000002031, POR VALOR DE CIENTO SETENTA Y SIETE MIL SETECIENTOS PESOS M/CTE. ($177.700) CORRESPONDIENTE AL PAGO DE ARL RIESGO V Y 10 PROYECTO 2032 “SUBA CONVIVE CON SEGURIDAD Y TRANQUILIDAD” CON CÓDIGO PRESUPUESTAL 133011603430000002032, POR VALOR DE UN MILLÓN QUINIENTOS SETENTA Y CUATRO MIL TRESCIENTOS PESOS M/CTE. ($1.574.300) CORRESPONDIENTE AL PAGO DE ARL RIESGO V. UNA VEZ VERIFICADA LA DISPONIBILIDAD PRESUPUESTAL Y REGISTRO PRESUPUESTAL, SE ORDENARÁ AL ÁREA DE CONTABILIDAD Y PRESUPUESTO - AREA DE GESTIÓN DE DESARROLLO LOCAL - DE LA ALCALDÍA LOCAL DE SUBA EL PAGO DE LOS APORTES POR EL CONCEPTO DE ADMINISTRADORA DE RIESGOS LABORALES - ARL-, DE MANERA MENSUAL A LA EMPRESA POSITIVA COMPAÑÍA DE SEGUROS S.A. CON NIT N°.860.011.153-6, EN LA PROPORCIÓN QUE ORDENA LA LEY.</t>
  </si>
  <si>
    <t>RESOLUCION-1225-2021: 63174 06-10-2021 1978 SUBA CON UNA GESTIÓN PÚBLICA TRASPARENTE Y EFICIENTE $205.473.768.00: PAGO E INTERESES SENTENCIA SEGUNDA INSTANCIA Y COSTAS Y AGENCIAS EN DERECHO, PROCESO JUDICIAL 11001333603320150042701</t>
  </si>
  <si>
    <t>CPSP-123-2021: 56246 PRESTAR SERVICIOS PROFESIONALES AL ÁREA DE GESTIÓN DEL DESARROLLO LOCAL DE LA ALCALDÍA LOCAL DE SUBA, PARA APOYAR LA FORMULACIÓN Y SUPERVISIÓN DE CONTRATOS DE LOS PROYECTOS QUE LE SEAN ASIGNADOS PLAZO 10.5 MESES A PARTIR DE LA SUSCRIPCION DEL ACTA DE INICIO SIN SOBREPASAR EL 31 DICIEMBRE 2021, PAGOS MENSUALES</t>
  </si>
  <si>
    <t>CPSAG-124-2021: 56263 PRESTAR SERVICIOS AL ÁREA DE GESTIÓN DEL DESARROLLO LOCAL DE LA ALCALDÍA LOCAL DE SUBA, ESPECIALMENTE COMO APOYO EN EL ALMACÉN PLAZO 10.5 MESES A PARTIR DE LA SUSCRIPCION DEL ACTA DE INICIO SIN SOBREPASAR EL 31 DICIEMBRE 2021, PAGOS MENSUALES</t>
  </si>
  <si>
    <t>CPSP-125-21: 56266 PRESTAR LOS SERVICIOS PROFESIONALES EN EL ÁREA GESTIÓN DEL DESARROLLO LOCAL, PARA LOGRAR EL CUMPLIMIENTO DE LAS METAS DEL PLAN DE DESARROLLO LOCAL DE LA VIGENCIA Y ATENDER LAS COMPETENCIAS AMBIENTALES PROPIAS DE LA ALCALDÍA LOCAL DE SUBA PLAZO 10.5 MESES A PARTIR DE LA SUSCRIPCION DEL ACTA DE INICIO SIN SOBREPASAR EL 31 DICIEMBRE 2021, PAGOS MENSUALES</t>
  </si>
  <si>
    <t>CPSP-127-2021: 56346 PRESTAR LOS SERVICIOS PROFESIONALES PARA APOYAR LA GESTIÓN CONTRACTUAL EN EL ÁREA DE GESTIÓN DEL DESARROLLO LOCAL, REALIZANDO LAS ACTIVIDADES RELACIONADAS CON LAS DIFERENTES ETAPAS CONTRACTUALES DE LOS PROCESOS DE ADQUISICIÓN DE BIENES Y SERVICIOS QUE REALICE EL FONDO DE DESARROLLO LOCAL DE SUBA PLAZO 10 MESES A PARTIR DE LA SUSCRIPCION DEL ACTA DE INICIO SIN SOBREPASAR EL 31 DICIEMBRE 2021, PAGOS MENSUALES</t>
  </si>
  <si>
    <t>CPSP-128-2021: 56341 PRESTAR LOS SERVICIOS PROFESIONALES COMO ABOGADO (A) PARA APOYAR LA GESTIÓN CONTRACTUAL DEL ÁREA GESTIÓN DEL DESARROLLO LOCAL DE LA ALCALDÍA LOCAL DE SUBA, EN LOS DIFERENTES PROCESOS DE SELECCIÓN EN SUS ETAPAS PRECONTRACTUAL, CONTRACTUAL Y POSTCONTRACTUAL PLAZO 10 MESES A PARTIR DE LA SUSCRIPCION DEL ACTA DE INICIO, SIN SOBREPASAR EL 31 DICIEMBRE 2021, PAGOS MENSUALES</t>
  </si>
  <si>
    <t>CPSP-129-2021: 56355 PRESTAR LOS SERVICIOS PROFESIONALES PARA EL DESARROLLO DE LAS ACTIVIDADES RELACIONADAS CON LA REACTIVACIÓN ECONÓMICA DE LA LOCALIDAD, EN CONCORDANCIA CON LAS METAS DE PLAN DE DESARROLLO PARA EL ÁREA DE GESTIÓN DE DESARROLLO LOCAL DE LA ALCALDÍA LOCAL DE SUBA. PLAZO 10 MESES A PARTIR DE LA SUSCRIPCION DEL ACTA DE INICIO SIN SOBREPASAR EL 31 DICIEMBRE 2021, PAGOS MENSUALES</t>
  </si>
  <si>
    <t>CPSP-129-2021: 56355 PRESTAR LOS SERVICIOS PROFESIONALES PARA EL DESARROLLO DE LAS ACTIVIDADES RELACIONADAS CON LA REACTIVACIÓN ECONÓMICA DE LA LOCALIDAD, EN CONCORDANCIA CON LAS METAS DE PLAN DE DESARROLLO PARA EL ÁREA DE GESTIÓN DE DESARROLLO LOCAL DE LA ALCALDÍA LOCAL DE SUBA. CESION DE MOSQUERA A RAMIREZ A PARTIR DEL 25 MARZO 2021</t>
  </si>
  <si>
    <t>RESOLUCIÓN 1290 DE 10 DE NOVIEMBRE DE 2021 POR LA CUAL SE MODIFICA Y ADICIONA LA RESOLUCIÓN 123 DE MARZO 21 DE 2019 ORDENANDO EXPEDIR CERTIFICADO DE DISPONIBILIDAD PRESUPUESTAL, CERTIFICADO DE REGISTRO PRESUPUESTAL Y EL PAGO DE LAS OBLIGACIONES CONTRAÍDAS MEDIANTE EL CONTRATO 222 DE 2018 CON CARGO AL PRESUPUESTO DE LA VIGENCIA 2021 3.1.02.02.02.03.05.01 $12.257.832.00 CUIDAR LTDA CPS-222-2018 NIT 800213173</t>
  </si>
  <si>
    <t>RESOLUCIÓN NÚMERO 1291 DEL 11 DE NOVIEMBRE DEL 2021 “POR MEDIO DE LA CUAL SE RECONOCE Y ORDENA EL PAGO DE LOS APORTES AL SISTEMA GENERAL DE RIESGOS LABORALES DE LOS CONTRATISTAS CLASIFICADOS EN RIESGOS LABORALES IV O V, DE MANERA MENSUAL PARA LA VIGENCIA 2021” 1 PROYECTO 1970 “SUBA RECUPERA Y MANTIENE SUS PARQUES” CON CÓDIGO PRESUPUESTAL 133011602330000001970, POR VALOR DE CIENTO SETENTA Y SIETE MIL SETECIENTOS PESOS M/CTE. ($177.700)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</si>
  <si>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2 PROYECTO 1971 “SUBA PROTEGE LOS ANIMALES” CÓDIGO PRESUPUESTAL 133011602340000001971, POR VALOR DE CIENTO SETENTA Y SIETE MIL SETECIENTOS PESOS M/CTE. ($177.700)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</si>
  <si>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3 PROYECTO 1978 “SUBA CON UNA GESTIÓN PÚBLICA TRANSPARENTE Y EFICIENTE” CÓDIGO PRESUPUESTAL 133011605570000001978, POR VALOR DE SETECIENTOS TREINTA Y CUATRO MIL QUINIENTOS PESOS M/CTE. ($734.500.00) CORRESPONDIENTE AL PAGO DE ARL RIESGO IV Y V.</t>
  </si>
  <si>
    <t>RESOLUCIÓN NÚMERO 1291 DEL 11 DE NOVIEMBRE DEL 2021 “POR MEDIO DE LA CUAL SE RECONOCE Y ORDENA EL PAGO DE LOS APORTES AL SISTEMA GENERAL DE RIESGOS LABORALES DE LOS CONTRATISTAS CLASIFICADOS EN RIESGOS LABORALES IV O V, DE MANERA MENSUAL PARA LA VIGENCIA 2021” 4 PROYECTO 1979 “INSPECCIÓN VIGILANCIA Y CONTROL MAS EFICIENTE” CÓDIGO PRESUPUESTAL 133011605570000001979, POR VALOR DE SIETE MILLONES SEISCIENTOS TRES MIL CIEN PESOS M/CTE. ($7.603.100.00) CORRESPONDIENTE AL PAGO DE ARL RIESGO IV Y V</t>
  </si>
  <si>
    <t>RESOLUCIÓN NÚMERO 1291 DEL 11 DE NOVIEMBRE DEL 2021 “POR MEDIO DE LA CUAL SE RECONOCE Y ORDENA EL PAGO DE LOS APORTES AL SISTEMA GENERAL DE RIESGOS LABORALES DE LOS CONTRATISTAS CLASIFICADOS EN RIESGOS LABORALES IV O V, DE MANERA MENSUAL PARA LA VIGENCIA 2021” 5 PROYECTO 1997 “SUBA REVERDECE” CÓDIGO PRESUPUESTAL 133011602270000001997, POR VALOR DE NOVECIENTOS CUATRO MIL OCHOCIENTOS PESOS M/CTE. ($904.800)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</si>
  <si>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6 PROYECTO 1999 “MEJOR INFRAESTRUCTURA PARA LA MOVILIDAD EN SUBA” CÓDIGO PRESUPUESTAL 133011604490000001999, POR VALOR DE UN MILLÓN CIENTO SETENTA Y SEIS MIL TRESCIENTOS PESOS M/CTE. ($1.176.300)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</si>
  <si>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7 PROYECTO 2014 “SUBA PROMUEVE EL RECICLAJE Y LAS ENERGÍAS ALTERNATIVAS” CÓDIGO PRESUPUESTAL 133011602380000002014, TRESCIENTOS CUARENTA Y OCHO MIL PESOS M/CTE. ($348.000)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</si>
  <si>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8 PROYECTO 2015 “CONVIVIENDO CON SEGURIDAD Y JUSTICIA” CODIGO PRESUPUESTAL 133011603480000002015, POR VALOR DE CIENTO SETENTA Y SIETE MIL SETECIENTOS PESOS M/CTE. ($177.700) CORRESPONDIENTE AL PAGO DE ARL RIESGO V.</t>
  </si>
  <si>
    <t>RESOLUCIÓN NÚMERO 1291 DEL 11 DE NOVIEMBRE DEL 2021 “POR MEDIO DE LA CUAL SE RECONOCE Y ORDENA EL PAGO DE LOS APORTES AL SISTEMA GENERAL DE RIESGOS LABORALES DE LOS CONTRATISTAS CLASIFICADOS EN RIESGOS LABORALES IV O V, DE MANERA MENSUAL PARA LA VIGENCIA 2021” 9 PROYECTO 2031 “SUBA PREVIENE Y REDUCE RIESGOS NATURALES” CÓDIGO PRESUPUESTAL 133011602300000002031, POR VALOR DE CIENTO SETENTA Y SIETE MIL SETECIENTOS PESOS M/CTE. ($177.700) CORRESPONDIENTE AL PAGO DE ARL RIESGO V Y</t>
  </si>
  <si>
    <t>RESOLUCIÓN NÚMERO 1291 DEL 11 DE NOVIEMBRE DEL 2021 “POR MEDIO DE LA CUAL SE RECONOCE Y ORDENA EL PAGO DE LOS APORTES AL SISTEMA GENERAL DE RIESGOS LABORALES DE LOS CONTRATISTAS CLASIFICADOS EN RIESGOS LABORALES IV O V, DE MANERA MENSUAL PARA LA VIGENCIA 2021” 10 PROYECTO 2032 “SUBA CONVIVE CON SEGURIDAD Y TRANQUILIDAD” CON CÓDIGO PRESUPUESTAL 133011603430000002032, POR VALOR DE UN MILLÓN QUINIENTOS SESENTA Y TRES MIL OCHOCIENTOS PESOS M/CTE. ($1.563.800.00) CORRESPONDIENTE AL PAGO DE ARL RIESGO V.</t>
  </si>
  <si>
    <t>CPSP-130-2021: 56355 PRESTAR LOS SERVICIOS PROFESIONALES PARA EL DESARROLLO DE LAS ACTIVIDADES RELACIONADAS CON LA REACTIVACIÓN ECONÓMICA DE LA LOCALIDAD, EN CONCORDANCIA CON LAS METAS DE PLAN DE DESARROLLO PARA EL ÁREA DE GESTIÓN DE DESARROLLO LOCAL DE LA ALCALDÍA LOCAL DE SUBA. PLAZO 10 MESES A PARTIR DE LA SUSCRIPCION DEL ACTA DE INICIO SIN SOBREPASAR EL 31 DICIEMBRE 2021, PAGOS MENSUALES</t>
  </si>
  <si>
    <t>CPSAG-131-2021: 56542 PRESTAR LOS SERVICIOS COMO OPERARIO DE MAQUINARIA AMARILLA DEL ÁREA GESTIÓN DEL DESARROLLO DE LA ALCALDÍA LOCAL DE SUBA PLAZO 10 MESES A PARTIR DE LA SUSCRIPCION DEL ACTA DE INICIO SIN SOBREPASAR EL 31 DICIEMBRE 2021, PAGOS MENSUALES</t>
  </si>
  <si>
    <t>REEMPLAZA CRP 439 2021 B5000123951 - REEMPLZA EL CDP 353 SAPB106248 TICKET 152684 -56542 PRESTAR LOS SERVICIOS COMO OPERARIO DE MAQUINARIA AMARILLA DEL ÁREA GESTIÓN DEL DESARROLLO DE LA ALCALDÍA LOCAL DE SUBA</t>
  </si>
  <si>
    <t>CPSAG-133-2021: 56542 PRESTAR LOS SERVICIOS COMO OPERARIO DE MAQUINARIA AMARILLA DEL ÁREA GESTIÓN DEL DESARROLLO DE LA ALCALDÍA LOCAL DE SUBA PLAZO 10 MESES A PARTIR DE LA SUSCRIPCION DEL ACTA DE INICIO SIN SOBREPASAR EL 31 DICIEMBRE 2021, PAGOS MENSUALES</t>
  </si>
  <si>
    <t>CESION DEL CPSAG-133-2021 DE JOSE MORA A CLAUDIA ROZO A PARTIR DEL 05-11-2021 56542 PRESTAR LOS SERVICIOS COMO OPERARIO DE MAQUINARIA AMARILLA DEL ÁREA GESTIÓN DEL DESARROLLO DE LA ALCALDÍA LOCAL DE SUBA</t>
  </si>
  <si>
    <t>RESOLUCION 1339-2021 19-11-2021 CPS-206-2019 ALEXANDER CRUZ</t>
  </si>
  <si>
    <t>CPSAG-134-2021: 56542 PRESTAR LOS SERVICIOS COMO OPERARIO DE MAQUINARIA AMARILLA DEL ÁREA GESTIÓN DEL DESARROLLO DE LA ALCALDÍA LOCAL DE SUBA PLAZO 10 MESES A PARTIR DE LA SUSCRIPCION DEL ACTA DE INICIO SIN SOBREPASAR EL 31 DICIEMBRE 2021, PAGOS MENSUALES</t>
  </si>
  <si>
    <t>CPSAG-135-2021: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</si>
  <si>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1 PROYECTO 1970 “SUBA RECUPERA Y MANTIENE SUS PARQUES” CON CÓDIGO PRESUPUESTAL 133011602330000001970, POR VALOR DE CIENTO SETENTA Y SIETE MIL SETECIENTOS PESOS M/CTE. ($177.700)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</si>
  <si>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2 PROYECTO 1971 “SUBA PROTEGE LOS ANIMALES” CÓDIGO PRESUPUESTAL 133011602340000001971, POR VALOR DE CIENTO SETENTA Y SIETE MIL SETECIENTOS PESOS M/CTE. ($177.700)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</si>
  <si>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3 PROYECTO 1978 “SUBA CON UNA GESTIÓN PÚBLICA TRANSPARENTE Y EFICIENTE” CÓDIGO PRESUPUESTAL 133011605570000001978, POR VALOR DE SETECIENTOS TREINTA Y CUATRO MIL QUINIENTOS PESOS M/CTE. ($734.500.00) CORRESPONDIENTE AL PAGO DE ARL RIESGO IV Y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</si>
  <si>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4 PROYECTO 1979 “INSPECCIÓN VIGILANCIA Y CONTROL MAS EFICIENTE” CÓDIGO PRESUPUESTAL 133011605570000001979, POR VALOR DE SIETE MILLONES OCHOCIENTOS SESENTA MIL CUATROCIENTOS PESOS M/CTE. ($7.860.4 00.00) CORRESPONDIENTE AL PAGO DE ARL RIESGO IV Y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</si>
  <si>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5 PROYECTO 1997 “SUBA REVERDECE” CÓDIGO PRESUPUESTAL 133011602270000001997, POR VALOR DE NOVECIENTOS CUATRO MIL OCHOCIENTOS PESOS M/CTE. ($904.800)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</si>
  <si>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 DE LA ALCALDÍA LOCAL DE SUBA, EMITIR LOS CERTIFICADOS DE DISPONIBILIDAD PRESUPUESTAL Y LOS CERTIFICADOS DE REGISTRO PRESUPUESTAL POR LOS VALORES QUE A CONTINUACIÓN SE INDICAN Y CON CARGO A LOS RUBROS DE INVERSIÓN, ASÍ: 6 PROYECTO 1999 “MEJOR INFRAESTRUCTURA PARA LA MOVILIDAD EN SUBA” CÓDIGO PRESUPUESTAL 133011604490000001999, POR VALOR DE UN MILLÓN CIENTO SETENTA Y SEIS MIL CUATROCIENTOS PESOS M/CTE. ($1.176.400)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</si>
  <si>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7 PROYECTO 2014 “SUBA PROMUEVE EL RECICLAJE Y LAS ENERGÍAS ALTERNATIVAS” CÓDIGO PRESUPUESTAL 133011602380000002014, TRESCIENTOS CUARENTA Y OCHO MIL PESOS M/CTE. ($348.000)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</si>
  <si>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8 PROYECTO 2015 “CONVIVIENDO CON SEGURIDAD Y JUSTICIA” CODIGO PRESUPUESTAL 133011603480000002015, POR VALOR DE CIENTO SETENTA Y SIETE MIL SETECIENTOS PESOS M/CTE. ($177.700) CORRESPONDIENTE AL PAGO DE ARL RIESGO V.</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</si>
  <si>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9 PROYECTO 2031 “SUBA PREVIENE Y REDUCE RIESGOS NATURALES” CÓDIGO PRESUPUESTAL 133011602300000002031, POR VALOR DE CIENTO SETENTA Y SIETE MIL SETECIENTOS PESOS M/CTE. ($177.700) CORRESPONDIENTE AL PAGO DE ARL RIESGO V Y VI</t>
  </si>
  <si>
    <t>RESOLUCIÓN NÚMERO 1355 DEL 03 DE DICIEMBRE DEL 2021 “POR MEDIO DE LA CUAL SE RECONOCE Y ORDENA EL PAGO DE LOS APORTES AL SISTEMA GENERAL DE RIESGOS LABORALES DE LOS CONTRATISTAS CLASIFICADOS EN RIESGOS LABORALES IV O V, DE MANERA MENSUAL PARA LA VIGENCIA 2021” AUTORIZAR Y ORDENAR AL ÁREA DE CONTABILIDAD Y PRESUPUESTO - ÁREA DE GESTIÓN DE DESARROLLO LOCAL- DE LA ALCALDÍA LOCAL DE SUBA, EMITIR LOS CERTIFICADOS DE DISPONIBILIDAD PRESUPUESTAL Y LOS CERTIFICADOS DE REGISTRO PRESUPUESTAL POR LOS VALORES QUE A CONTINUACIÓN SE INDICAN Y CON CARGO A LOS RUBROS DE INVERSIÓN, ASÍ: 10 PROYECTO 2032 “SUBA CONVIVE CON SEGURIDAD Y TRANQUILIDAD” CON CÓDIGO PRESUPUESTAL 133011603430000002032, POR VALOR DE UN MILLÓN QUINIENTOS ONCE MIL PESOS M/CTE. ($1.511.000.00) CORRESPONDIENTE AL PAGO DE ARL RIESGO V.</t>
  </si>
  <si>
    <t>CPSP-136-2021: 56496 PRESTAR SERVICIOS PROFESIONALES ESPECIALIZADOS EN EL ÁREA DE GESTIÓN DEL DESARROLLO LOCAL DE LA ALCALDÍA LOCAL DE SUBA EN EL ÁREA DE PLANEACIÓN, PARA LOGRAR EL CUMPLIMIENTO DE LAS METAS DEL PLAN DE DESARROLLO LOCAL DE LA VIGENCIA PLAZO 10.5 MESES A PARTIR DE LA SUSCRIPCION DEL ACTA DE INICIO SIN SOBREPASAR EL 31 DICIEMBRE 2021, PAGOS MENSUALES</t>
  </si>
  <si>
    <t>CPSP-137-2021: 56496 PRESTAR SERVICIOS PROFESIONALES ESPECIALIZADOS EN EL ÁREA DE GESTIÓN DEL DESARROLLO LOCAL DE LA ALCALDÍA LOCAL DE SUBA EN EL ÁREA DE PLANEACIÓN, PARA LOGRAR EL CUMPLIMIENTO DE LAS METAS DEL PLAN DE DESARROLLO LOCAL DE LA VIGENCIA PLAZO 10.5 MESES A PARTIR DE LA SUSCRIPCION DEL ACTA DE INICIO SIN SOBREPASAR EL 31 DICIEMBRE 2021, PAGOS MENSUALES</t>
  </si>
  <si>
    <t>CPSP-138-2021: 56497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10.5 MESES A PARTIR DE LA SUSCRIPCION DEL ACTA DE INICIO SIN SOBREPASAR EL 31 DICIEMBRE 2021, PAGOS MENSUALES</t>
  </si>
  <si>
    <t>CPSP-139-2021: 56497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10.5 MESES A PARTIR DE LA SUSCRIPCION DEL ACTA DE INICIO SIN SOBREPASAR EL 31 DICIEMBRE 2021, PAGOS MENSUALES</t>
  </si>
  <si>
    <t>CPSP-140-2021: 56497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10.5 MESES A PARTIR DE LA SUSCRIPCION DEL ACTA DE INICIO SIN SOBREPASAR EL 31 DICIEMBRE 2021, PAGOS MENSUALES</t>
  </si>
  <si>
    <t>CPSP-142-2021: 56508 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PLAZO 10 MESES A PARTIR DE LA SUSCRIPCION DEL ACTA DE INICIO SIN SOBREPASAR EL 31 DICIEMBRE 2021, PAGOS MENSUALES</t>
  </si>
  <si>
    <t>RESOLUCION 1424-2021 SECRETARIA DISTRITAL DE AMBIENTE 66816 09-12-2021 3.1.3.04 MULTAS Y SANCIONES $1.730.830.00: PAGAR EL CONCEPTO E-08-815 PERMISO TALA PODA TRANS.REUBIC ARBOLADO URBANO-EVALUACION - RES. 2448 DE 2019, POR $ 25,372 PAGAR EL CONCEPTO S-09-915 PERMISO TALA PODA TRANS.REUBIC ARBOLADO URBANO-SEGUIMIENTO - RES. 2448 DE 2019, POR $ 53 ,502 PAGAR EL CONCEPTO C-17-017 COMPENSACION POR TALA DE ARBOLES - RESOLUCION 2448 2019 POR $ 1,651,956</t>
  </si>
  <si>
    <t>RESOLUCION 1425-2021 SECRETARIA DISTRITAL DE AMBIENTE 66817 09-12-2021 3.1.3.04 MULTAS Y SANCIONES $248.833.00: PAGAR EL CONCEPTO C-17-017 COMPENSACION POR TALA DE ARBOLES - RESOLUCIÓN 706/2020 POR$ 181,394 PAGAR EL CONCEPTO E-08-815 PERMISO TALA PODA TRANS.REUBIC ARBOLADO URBANO-EVALUACION - RESOLUCIÓN 706/2020 POR $ 21,694 PAGAR EL CONCEPTO S-09-915 PERMISO TALA PODA TRANS.REUBIC ARBOLADO URBANO-SEGUIMIENTO - RES. 706/2020 POR $ 45,745</t>
  </si>
  <si>
    <t>RESOLUCION 1425-2021 SECRETARIA DISTRITAL DE AMBIENTE 66817 09-12-2021 3.1.3.04 MULTAS Y SANCIONES $248.833.00: PAGAR EL CONCEPTO C-17-017 COMPENSACION POR TALA DE ARBOLES - RESOLUCIÓN 706/2020 POR$ 181,394 PAGAR EL CONCEPTO E-08-815 PERMISO TALA PODA TRANS.REUBIC ARBOLADO URBANO-EVALUACION - RESOLUCIÓN 706/2020 POR $ 21,694 PAGAR EL CONCEPTO S-09-915 PERMISO TALA PODA TRANS.REUBIC ARBOLADO URBANO-SEGUIMIENTO - RES. 706/2020 POR $ 45,745, SE COMPLETA EL VALOR DEL CRP B5000636907 ($500.00) LAPT.</t>
  </si>
  <si>
    <t>CPSAG-143-2021: 56544 PRESTAR LOS SERVICIOS COMO OPERARIO DE OPERARIO DE TRACTO CAMIÓN CON ADECUACIÓN DE SEMI REMOLQUE - CAMA BAJA, EN EL ÁREA GESTIÓN DEL DESARROLLO DE SUBA PLAZO 10 MESES A PARTIR DE LA SUSCRIPCION DEL ACTA DE INICIO SIN SOBREPASAR EL 31 DICIEMBRE 2021, PAGOS MENSUALES</t>
  </si>
  <si>
    <t>RESOLUCION 1436-20-12-2021: MEMORANDO 20216120019123 DEL 16-12-2021 1953 SUBA SOLIDARIA Y EQUITATIVA $202.596.147.00: POR EL CUAL SE AUTORIZA LA TRANSFERENCIA DE RECURSOS DEL FONDO DE DESARROLLO LOCAL DE SUBA, CON DESTINO AL SISTEMA DISTRITAL BOGOTA SOLIDARIA A TRAVES DE LA DIRECCIÓN DISTRITAL DE TESORERIA SECRETARIA DE HACIENDA DISTRITAL. PARA ENTREGAR APOYOS QUE CONTRIBUYAN AL INGRESO MINIMO GARANTIZADO A LOS HOGARES POBRES DE LA LOCALIDAD, MEMORANDO 20216120019343 DEL 20-12-2021</t>
  </si>
  <si>
    <t>CPSP-144-2021: 56315 PRESTAR LOS SERVICIOS PROFESIONALES EN EL ÁREA DE GESTIÓN DE DESARROLLO LOCAL, ESPECIALMENTE PARA APOYAR ACTIVIDADES DE GEORREFERENCIACIÓN DE RUTAS Y COORDINACIÓN DE VIGÍAS AMBIENTALES DE APROVECHAMIENTO DEL PROYECTO ESTRATÉGICO AMBIENTAL DE MANEJO DE RESIDUOS SOLIDOS PLAZO 10 MESES A PARTIR DE LA SUSCRIPCION DEL ACTA DE INICIO SIN SOBREPASAR EL 31 DICIEMBRE 2021, PAGOS MENSUALES</t>
  </si>
  <si>
    <t>CPSAG-145-2021: 0033 12/01/21 54873 1978 $39,050,000 PRESTAR LOS SERVICIOS DE APOYO EN EL ÁREA DE GESTIÓN DEL DESARROLLO LO- CAL, REALIZANDO LAS ACTIVIDADES ENCAMINADAS EN LAS DIFERENTES ETAPAS CONTRACTUALES DE LOS PROCESOS DE ADQUISICIÓN DE BIENES Y SERVICIOS EN LOS APLICATIVOS A LOS QUE HAYA LUGAR QUE REALICE EL FONDO DE DESARROLLO LO- CAL DE SUBA. PLAZO 11 MESES A PARTIR DE LA SUSCRIPCION DEL ACTA DE INICIO SIN SOBREPASAR EL 31 DICIEMBRE 2021, PAGOS MENSUALES</t>
  </si>
  <si>
    <t>CESION CPSP-145-2021 DE FRANCO A ARDILA A PARTIR DEL 01-07-2021 0033 12/01/21 54873 1978 $39,050,000 PRESTAR LOS SERVICIOS DE APOYO EN EL ÁREA DE GESTIÓN DEL DESARROLLO LOCAL, REALIZANDO LAS ACTIVIDADES ENCAMINADAS EN LAS DIFERENTES ETAPAS CONTRACTUALES DE LOS PROCESOS DE ADQUISICIÓN DE BIENES Y SERVICIOS EN LOS APLICATIVOS A LOS QUE HAYA LUGAR QUE REALICE EL FONDO DE DESARROLLO LOCAL DE SUBA.</t>
  </si>
  <si>
    <t>RESOLUCION-1455-2021: 70270 29-12-2021 3.1.3.04 MULTAS Y SANCIONES $2.596.242.00: PAGAR EL CONCEPTO E-08-815 PERMISO TALA PODA TRANS.REUBIC ARBOLADO URBANO-EVALUACION - RES. 2448 DE 2019; PAGAR EL CONCEPTO S09-915 PERMISO TALA PODA TRANS.REUBIC ARBOLADO URBANO-SEGUIMIENTO - RES. 2448 DE 2019 Y PAGAR EL CONCEPTO C-17-017 COMPENSACION POR TALA DE ARBOLES - RESOLUCION 2448 2019 $ 2.596.242,00</t>
  </si>
  <si>
    <t>RESOLUCION-1456-2021: 70273 29-12-2021 3.1.3.04 MULTAS Y SANCIONES $373.248.00: PAGAR EL CONCEPTO C-17-017 COMPENSACION POR TALA DE ARBOLES - RESOLUCIÓN 706/2020; PAGAR EL CONCEPTO E-08-815 PERMISO TALA PODA TRANS.REUBIC ARBOLADO URBANO-EVALUACION - RESOLUCIÓN 706/2020 Y PAGAR EL CONCEPTO S-09-915 PERMISO TALA PODA TRANS.REUBIC ARBOLADO URBANO-SEGUIMIENTO - RES. 706/2020 $ 373.248,00</t>
  </si>
  <si>
    <t>RESOLUCION-1457-2021: 70283 29-11-2021 3.1.3.04 MULTAS Y SANCIONES $287.756.00: CONCEPTO A PAGAR: C-17-017 COMPENSACION POR TALA DE ARBOLES N'ACTO OFICIAL: RESOLUCIÓN NO 2449/2019 VALOR A PAGAR: $ 90,573 CONCEPTO A PAGAR: E-08-815 PERMISO TALA PODA TRANS.REUBIC ARBOLADO URBANO-EVALUACION N'ACTO OFICIAL: RESOLUCIÓN NO 2449/2019 VALOR A PAGAR: $ 63,429 CONCEPTO A PAGAR: 5-09-915 PERMISO TALA PODA TRANS.REUBIC ARBOLADO URBANO-SEGUIMIENTO N'ACTO OFICIAL: RESOLUCIÓN NO 2449/2019 VALOR A PAGAR: $ 133,754 $ 287.756,00</t>
  </si>
  <si>
    <t>RESOLUCION-1458-2021: 70267 29-12-20-21 3.1.3.04 MULTAS Y SANCIONES $ 41.677.034.00: N'ACTO OFICIAL: RESOLUCIÓN 0162 DE 2019 "POR LA CUAL SE EXIGE CUMPLIMIENTO DE PAGO POR COMPENSACIÓN DE TRATAMIENTO SILVICULTURAL Y SE TOMAN OTRAS DETERMINACIONES", CONCEPTO A PAGAR: C-17-017 COMPENSACION POR TALA DE ARBOLES TOTAL A PAGAR: $ 41,677,034</t>
  </si>
  <si>
    <t>RESOLUCION-1459-2021: 70268 29-12-2021 3.1.3.04 MULTAS Y SANCIONES $27.751.000.00: PAGO CARTERA EXIGIBLE A FAVOR DE LA SDA POR CONCEPTO DE SANCIONES, CONCEPTO MULTAS VERTIMIENTOS POR VALOR DE $ 27.757.000; PAGO PARCIAL POR VALOR DE $15.801.447.00 MEMORANDO 2873 DEL ALCALDE LOCAL 30-12-2021</t>
  </si>
  <si>
    <t>CPSAG-146-2021: 56260 PRESTAR LOS SERVICIOS DE APOYO EN LAS ACTIVIDADES ADMINISTRATIVAS EN EL ÁREA GESTIÓN DE DESARROLLO LOCAL, PARA EL LOGRO DE LAS METAS DE GESTIÓN DE LA VIGENCIAPLAZO 10.5 MESES A PARTIR DE LA SUSCRIPCION DEL ACTA DE INICIO SIN SOBREPASAR EL 31 DICIEMBRE 2021, PAGOS MENSUALES</t>
  </si>
  <si>
    <t>CPSP-147-2021: 0033 12/01/21 54880 1978 $70,180,000 APOYAR LA FORMULACIÓN, EJECUCIÓN, SEGUIMIENTO Y MEJORA CONTINUA DE LAS HERRAMIENTAS QUE CONFORMAN LA GESTIÓN AMBIENTAL INSTITUCIONAL DE LA ALCALDÍA LOCAL. PLAZO 10.5 MESES A PARTIR DE LA SUSCRIPCION DEL ACTA DE INICIO SIN SOBREPASAR EL 31 DICIEMBRE 2021, PAGOS MENSUALES</t>
  </si>
  <si>
    <t>CPSP-148-2021: 56307 PRESTAR SERVICIOS PROFESIONALES EN EL ÁREA DE GESTIÓN DEL DESARROLLO LOCAL PARA EL CUMPLIMIENTO DE LAS METAS DEL PLAN DE DESARROLLO LOCAL DE LA VIGENCIA Y ATENDER LAS COMPETENCIAS AMBIENTALES PROPIAS DE LA ALCALDÍA LOCAL DE SUBA. PLAZO 10.5 MESES A PARTIR DE LA SUSCRIPCION DEL ACTA DE INICIO SIN SOBREPASAR EL 31 DICIEMBRE 2021, PAGOS MENSUALES</t>
  </si>
  <si>
    <t>CPSP-149-2021: 56646 APOYAR AL (LA) ALCALDE (SA) LOCAL EN LA PROMOCIÓN, ARTICULACIÓN, ACOMPAÑAMIENTO Y SEGUIMIENTO PARA LA ATENCIÓN Y PROTECCIÓN DE LOS ANIMALES DOMÉSTICOS Y SILVESTRES DE LA LOCALIDAD PLAZO 6 MESES A PARTIR DE LA SUSCRIPCION DEL ACTA DE INICIO SIN SOBREPASAR EL 31 DICIEMBRE 2021, PAGOS MENSUALES</t>
  </si>
  <si>
    <t>CPSAG-150-2021: 56318 PRESTAR SERVICIOS DE APOYO PARA LOGRAR EL CUMPLIMIENTO DE LAS METAS DEL PLAN DE DESARROLLO LOCAL DE LA VIGENCIA ESPECIALMENTE PARA ATENDER LAS COMPETENCIAS AMBIENTALES PROPIAS DE LA ADMINISTRACIÓN LOCAL, EN TEMAS RELACIONADOS CON EL MANTENIMIENTO Y MONITOREO DE LA MALLA ARBÓREA DE LA LOCALIDAD. PLAZO 10 MESES A PARTIR DE LA SUSCRIPCION DEL ACTA DE INICIO SIN SOBREPASAR EL 31 DICIEMBRE 2021, PAGOS MENSUALES</t>
  </si>
  <si>
    <t>CPSP-151-2021: 56326 APOYAR EN LAS TAREAS OPERATIVAS DE CARÁCTER ARCHIVÍSTICO DESARROLLADAS EN LA ALCALDÍA LOCAL PARA GARANTIZAR LA APLICACIÓN CORRECTA DE LOS PROCEDIMIENTOS TÉCNICOS. PLAZO 10.5 MESES A PARTIR DE LA SUSCRIPCION DEL ACTA DE INICIO SIN SOBREPASAR EL 31 DICIEMBRE 2021, PAGOS MENSUALES</t>
  </si>
  <si>
    <t>CPSAG-152-2021: 56326 APOYAR EN LAS TAREAS OPERATIVAS DE CARÁCTER ARCHIVÍSTICO DESARROLLADAS EN LA ALCALDÍA LOCAL PARA GARANTIZAR LA APLICACIÓN CORRECTA DE LOS PROCEDIMIENTOS TÉCNICOS. PLAZO 10.5 MESES A PARTIR DE LA SUSCRIPCION DEL ACTA DE INICIO SIN SOBREPASAR EL 31 DICIEMBRE 2021, PAGOS MENSUALES</t>
  </si>
  <si>
    <t>CPSP-153-2021: 57010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PLAZO 10 MESES A PARTIR DE LA SUSCRIPCION DEL ACTA DE INICIO SIN SOBREPASAR EL 31 DICIEMBRE 2021, PAGOS MENSUALES</t>
  </si>
  <si>
    <t>CESION CPSP-153-2021 DE MAYORGA A CELIS A PARTIR DEL 11-06-2021 57010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t>
  </si>
  <si>
    <t>CPSP-154-2021: 57005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SUBAPLAZO 10 MESES A PARTIR DE LA SUSCRIPCION DEL ACTA DE INICIO SIN SOBREPASAR EL 31 DICIEMBRE 2021, PAGOS MENSUALES</t>
  </si>
  <si>
    <t>CESION DEL CPSP-154-2021 DE EXMELIN LEMUS A JOHANNA ECHEVERRI A PARTIR DEL 01-10-2021 57005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</si>
  <si>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CPSP-155-2021: 57005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 PLAZO 10 MESES A PARTIR DE LA SUSCRIPCION DEL ACTA DE INICIO SIN SOBREPASAR EL 31 DICIEMBRE 2021, PAGOS MENSUALES</t>
  </si>
  <si>
    <t>CPSP-156-2021: 57005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 PLAZO 10 MESES A PARTIR DE LA SUSCRIPCION DEL ACTA DE INICIO SIN SOBREPASAR EL 31 DICIEMBRE 2021, PAGOS MENSUALES</t>
  </si>
  <si>
    <t>CPSP-157-2021: 57007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 PLAZO 10 MESES A PARTIR DE LA SUSCRIPCION DEL ACTA DE INICIO SIN SOBREPASAR EL 31 DICIEMBRE 2021, PAGOS MENSUALES</t>
  </si>
  <si>
    <t>CPSP-158-2021: 57008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 PLAZO 10 MESES A PARTIR DE LA SUSCRIPCION DEL ACTA DE INICIO SIN SOBREPASAR EL 31 DICIEMBRE 2021, PAGOS MENSUALES</t>
  </si>
  <si>
    <t>CPSAG-159-2021: 56495 PRESTAR SERVICIOS DE APOYO EN EL ÁREA DE GESTIÓN DESARROLLO LOCAL ESPECIALMENTE EN LA ATENCIÓN DE ACTIVIDADES RELACIONADAS CON LA PARTICIPACIÓN CIUDADANA DE LA ALCALDÍA LOCAL DE SUBA PARA LOGRAR CON EL CUMPLIMIENTO DE LAS METAS DEL PLAN DE DESARROLLO LOCAL DE LA VIGENCIA. PLAZO 10 MESES A PARTIR DE LA SUSCRIPCION DEL ACTA DE INICIO SIN SOBREPASAR EL 31 DICIEMBRE 2021, PAGOS MENSUALES</t>
  </si>
  <si>
    <t>CPSP-160-2021: 56490 APOYAR AL(A) ALCALDE(SA) LOCAL EN EL FORTALECIMIENTO E INCLUSIÓN DE LAS COMUNIDADES NEGRAS, AFROCOLOMBIANAS Y  PALENQUERAS EN EL MARCO DE LA POLÍTICA PÚBLICA DISTRITAL AFRODESCENDIENTES Y LOS ESPACIOS DE PARTICIPACIÓN. PLAZO 10 MESES A PARTIR DE LA SUSCRIPCION DEL ACTA DE INICIO SIN SOBREPASAR EL 31 DICIEMBRE 2021, PAGOS MENSUALES</t>
  </si>
  <si>
    <t>CPSP-161-2021: 56397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PLAZO 10 MESES A PARTIR DE LA SUSCRIPCION DEL ACTA DE INICIO SIN SOBREPASAR EL 31 DICIEMBRE 2021, PAGOS MENSUALES</t>
  </si>
  <si>
    <t>CPSP-162-2021: 56341 PRESTAR LOS SERVICIOS PROFESIONALES COMO ABOGADO (A) PARA APOYAR LA GESTIÓN CONTRACTUAL DEL ÁREA GESTIÓN DEL DESARROLLO LOCAL DE LA ALCALDÍA LOCAL DE SUBA, EN LOS DIFERENTES PROCESOS DE SELECCIÓN EN SUS ETAPAS PRECONTRACTUAL, CONTRACTUAL Y POSTCONTRACTUAL PLAZO 10 MESES A PARTIR DE LA SUSCRIPCION DEL ACTA DE INICIO SIN SOBREPASAR EL 31 DICIEMBRE 2021, PAGOS MENSUALES</t>
  </si>
  <si>
    <t>CPSP-163-2021: 0033 12/01/21 55064 1979 $210,540,000 APOYAR JURÍDICAMENTE LA EJECUCIÓN DE LAS ACCIONES REQUERIDAS PARA LA DEPURACIÓN  DE LAS ACTUACIONES ADMINISTRATIVAS QUE CURSAN EN LA ALCALDÍA LOCAL. PLAZO 11 MESES A PARTIR DE LA SUSCRIPCION DEL ACTA DE INICIO SIN SOBREPASAR EL 31 DICIEMBRE 2021, PAGOS MENSUALES ,,</t>
  </si>
  <si>
    <t>CPSP-164-2021: 0033 12/01/21 54933 1979 $385,000,000 APOYAR TÉCNICAMENTE LAS DISTINTAS ETAPAS DE LOS PROCESOS DE COMPETENCIA DE LA ALCALDÍA LOCAL PARA LA DEPURACIÓN DE ACTUACIONES ADMINISTRATIVAS. PLAZO 7 MESES A PARTIR DE LA SUSCRIPCION DEL ACTA DE INICIO SIN SOBREPASAR EL 31 DICIEMBRE 2021, PAGOS MENSUALES</t>
  </si>
  <si>
    <t>CPSAG-165-2021: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</si>
  <si>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CPSAG-166-2021: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</si>
  <si>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CESION DEL CPSAG-166-2021 DE DAVID ZACUPA A FRANCI LIMAS A PARTIR DEL 10-11-21 56510 PRESTAR SERVICIOS DE APOYO EN LAS ACTIVIDADES DE SEGURIDAD Y CONVIVENCIA CIUDADANA Y RECUPERACIÓN DEL ESPACIO PÚBLICO PARA EL LOGRO DE LAS METAS DE GESTIÓN DE LA VIGENCIA</t>
  </si>
  <si>
    <t>CPSPAG-167-2021: 56510 PRESTAR SERVICIOS DE APOYO EN LAS ACTIVIDADES DE SEGURIDAD Y CONVIVENCIA CIUDADANA Y RECUPERACIÓN DEL ESPACIO PÚBLICO PARA EL LOGRO DE LAS METAS DE GESTIÓN DE LA VIGENCIAPLAZO 10.5 MESES A PARTIR DE LA SUSCRIPCION DEL ACTA DE INICIO SIN SOBREPASAR EL 31 DICIEMBRE 2021, PAGOS MENSUALES</t>
  </si>
  <si>
    <t>CPSAG-168-2021: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 SE ANULO PREVIAMENTE EL CRP 529 B5000128297 POR SOLICITUD DEL ALCALDE LOCAL, ORFEO 2963 DEL 22/02/2021</t>
  </si>
  <si>
    <t>CESION CPSAG-168-2021 DE MARIA HUERTAS A WILSON CARDENAS A PARTIR DE 06-09-2021, 56510 PRESTAR SERVICIOS DE APOYO EN LAS ACTIVIDADES DE SEGURIDAD Y CONVIVENCIA CIUDADANA Y RECUPERACIÓN DEL ESPACIO PÚBLICO PARA EL LOGRO DE LAS METAS DE GESTIÓN DE LA VIGENCIA</t>
  </si>
  <si>
    <t>CPSAG-169-2021: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</si>
  <si>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CPSAG-170-2021: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</si>
  <si>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CPSAG-171-2021: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</si>
  <si>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CPSAG-172-2021: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</si>
  <si>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CPSAG-173-2021: 0033 12/01/21 55107 1953 $78.100.000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V REGISTRO DE BENEFICIARIOS SIRBE, QUE CONTRIBUYAN A LA GARANTÍA. PLAZO 11 MESES A PARTIR DE LA SUSCRIPCION DEL ACTA DE INICIO SIN SOBREPASAR EL 31 DICIEMBRE 2021, PAGOS MENSUALES</t>
  </si>
  <si>
    <t>CPSAG-174-2021: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</si>
  <si>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CPSAG-175-2021: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</si>
  <si>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CPSP-176-2021: 0033 12/01/21 54914 1979 $209,230,000 APOYAR JURÍDICAMENTE LA EJECUCIÓN DE LAS ACCIONES REQUERIDAS PARA EL TRÁMITE E IMPULSO PROCESAL DE LAS ACTUACIONES CONTRAVENCIONALES Y/O QUERELLAS QUE CURSEN EN LAS INSPECCIONES DE POLICÍA DE LA LOCALIDAD. PLAZO 7 MESES A PARTIR DE LA SUSCRIPCION DEL ACTA DE INICIO SIN SOBREPASAR EL 31 DICIEMBRE 2021, PAGOS MENSUALES</t>
  </si>
  <si>
    <t>CPSAG-177-2021: 56997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</si>
  <si>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CPSP-178-2021:0033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</si>
  <si>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CPSP-178-2021: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CESION DE MILLARES A CASTILLO A PARTIR DEL 09/03/2021</t>
  </si>
  <si>
    <t>CPSP-180-2021: 0033 12/01/21 54909 1979 $312,620,000 APOYAR TÉCNICAMENTE LAS DISTINTAS ETAPAS DE LOS PROCESOS DE COMPETENCIA DE LAS INSPECCIONES DE POLICIA DE LA LOCALIDAD, SEGÚN REPARTO. PLAZO 7 MESES A PARTIR DE LA SUSCRIPCION DEL ACTA DE INICIO SIN SOBREPASAR EL 31 DICIEMBRE 2021, PAGOS MENSUALES</t>
  </si>
  <si>
    <t>CA-181-2021: 57120 ARRENDAMIENTO DE UN BIEN INMUEBLE PARA EL ALMACENAMIENTO DE MATERIALES DE CONTRATOS O CONVENIOS DE SUMINISTRO SUSCRITOS POR EL FONDO, ACOPIO DE MATERIAL FRESADO, ALMACENAMIENTO DE MATERIAL INCAUTADO EN EL DESARROLLO DE OPERATIVOS DE INSPECCION VIGILANCIA Y CONTROL, PARQUEO DE MAQUINARIA, VEHICULOS PESADOS Y LIVIANOS Y DEMAS ELEMENTOS PROPIEDAD DEL FONDO DE DESARROLLO LOCAL DE SUBA, PLAZO 10 MESES 10 DIAS A PARTIR DE LA SUSCRIPICION DEL ACTA DE INICIO, PAGOS MENSUALES</t>
  </si>
  <si>
    <t>CPSP-183-2021: 56502 PRESTAR SERVICIOS PROFESIONALES EN EL ÁREA DE GESTIÓN DEL DESARROLLO LOCAL DE LA ALCALDÍA LOCAL DE SUBA EN EL ÁREA DE PLANEACIÓN, PARA LOGRAR EL CUMPLIMIENTO DE LAS METAS DEL PLAN DE DESARROLLO LOCAL DE LA VIGENCIA PLAZO 10 MESES A PARTIR DE LA SUSCRIPCION DEL ACTA DE INICIO SIN SOBREPASAR EL 31 DICIEMBRE 2021, PAGOS MENSUALES</t>
  </si>
  <si>
    <t>CESION DEL CPSP-183-2021 DE KAREN RODRIGUEZ A JEIMMY SIERRA A PARTIR DEL 01-10-2021 56502 PRESTAR SERVICIOS PROFESIONALES EN EL ÁREA DE GESTIÓN DEL DESARROLLO LOCAL DE LA ALCALDÍA LOCAL DE SUBA EN EL ÁREA DE PLANEACIÓN, PARA LOGRAR EL CUMPLIMIENTO DE LAS METAS DEL PLAN DE DESARROLLO LOCAL DE LA VIGENCIA</t>
  </si>
  <si>
    <t>CPSP-184-2021: 56507 APOYAR AL EQUIPO DE PRENSA Y COMUNICACIONES DE LA ALCALDÍA LOCAL EN LA REALIZACIÓN DE PRODUCTOS Y PIEZAS DIGITALES, IMPRESAS Y PUBLICITARIAS DE GRAN FORMATO Y DE ANIMACIÓN GRÁFICA, ASÍ COMO APOYAR LA PRODUCCIÓN Y MONTAJE DE EVENTOS. PLAZO 10 MESES A PARTIR DE LA SUSCRIPCION DEL ACTA DE INICIO SIN SOBREPASAR EL 31 DICIEMBRE 2021, PAGOS MENSUALES</t>
  </si>
  <si>
    <t>CPSP-185-2021: 0033 12/01/21 55106 1953 $140,910,000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PLAZO 11 MESES A PARTIR DE LA SUSCRIPCION DEL ACTA DE INICIO SIN SOBREPASAR EL 31 DICIEMBRE 2021, PAGOS MENSUALES</t>
  </si>
  <si>
    <t>CPSP-186-2021: 56507 APOYAR AL EQUIPO DE PRENSA Y COMUNICACIONES DE LA ALCALDÍA LOCAL EN LA REALIZACIÓN DE PRODUCTOS Y PIEZAS DIGITALES, IMPRESAS Y PUBLICITARIAS DE GRAN FORMATO Y DE ANIMACIÓN GRÁFICA, ASÍ COMO APOYAR LA PRODUCCIÓN Y MONTAJE DE EVENTOS. PLAZO 10 MESES A PARTIR DE LA SUSCRIPCION DEL ACTA DE INICIO SIN SOBREPASAR EL 31 DICIEMBRE 2021, PAGOS MENSUALES</t>
  </si>
  <si>
    <t>CPSP-187-2021: 0033 12/01/21 55173 1978 $89,670,000 PRESTAR LOS SERVICIOS PROFESIONALES PARA REALIZAR EL LEVANTAMIENTO Y VERIFICACIÓN DEL INVENTARIO DE LOS BIENES MUEBLES PROPIEDAD DE LA ALCALDÍA LOCAL DE SUBA. PLAZO 10.5 MESES A PARTIR DE LA SUSCRIPCION DEL ACTA DE INICIO SIN SOBREPASAR EL 31 DICIEMBRE 2021, PAGOS MENSUALES</t>
  </si>
  <si>
    <t>CPSAG-188-2021: 0033 12/01/21 54888 1978 $272,250,000 CESION DE SANDRA GORDILLO A EDWIN YARA,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</si>
  <si>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CPSAG-189-2021: 56358 PRESTAR LOS SERVICIOS DE APOYO TÉCNICO EN EL ÁREA DE GESTIÓN DEL DESARROLLO LOCAL, PARA LOGRAR EL CUMPLIMIENTO DE LAS METAS PLANEADAS EN EL PLAN DE DESARROLLO LOCAL DE LA VIGENCIA, ESPECIALMENTE EN LO RELACIONADO CON DESARROLLO ECONÓMICO LOCAL PLAZO 10 MESES A PARTIR DE LA SUSCRIPCION DEL ACTA DE INICIO SIN SOBREPASAR EL 31 DICIEMBRE 2021, PAGOS MENSUALES</t>
  </si>
  <si>
    <t>CPSAG-190-2021: 56383 PRESTAR LOS SERVICIOS DE APOYO EN LAS ACTIVIDADES ADMINISTRATIVAS PROPIAS EN EL ÁREA GESTIÓN DE DESARROLLO LOCAL Y APOYO A LAS DIFERENTES ACTIVIDADES QUE SE GENERAN EN EL DESPACHO PLAZO 10.5 MESES A PARTIR DE LA SUSCRIPCION DEL ACTA DE INICIO SIN SOBREPASAR EL 31 DICIEMBRE 2021, PAGOS MENSUALES</t>
  </si>
  <si>
    <t>CPSP-191-2021: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</si>
  <si>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CPSP-192-2021: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</si>
  <si>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CPSP-193-2021: 0033 12/01/21 54933 1979 $385,000,000 APOYAR TÉCNICAMENTE LAS DISTINTAS ETAPAS DE LOS PROCESOS DE COMPETENCIA DE LA ALCALDÍA LOCAL PARA LA DEPURACIÓN DE ACTUACIONES ADMINISTRATIVAS. PLAZO 7 MESES A PARTIR DE LA SUSCRIPCION DEL ACTA DE INICIO SIN SOBREPASAR EL 31 DICIEMBRE 2021, PAGOS MENSUALES</t>
  </si>
  <si>
    <t>CPSAG-194-2021: 56393 APOYAR ADMINISTRATIVA Y ASISTENCIALMENTE A LAS INSPECCIONES DE POLICÍA DE LA LOCALIDAD. PLAZO 7 MESES A PARTIR DE LA SUSCRIPCION DEL ACTA DE INICIO SIN SOBREPASAR EL 31 DICIEMBRE 2021, PAGOS MENSUALES</t>
  </si>
  <si>
    <t>CPSAG-195-2021: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</si>
  <si>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CPSP-196-2021: 56309 PRESTAR LOS SERVICIOS PROFESIONALES EN TEMAS RELACIONADOS CON ACCIONES DE REHABILITACIÓN O RECUPERACIÓN ECOLÓGICA, AGRICULTURA URBANA EN LA LOCALIDAD Y TEMAS AFINES DEL COMPONENTE AMBIENTAL. PLAZO 10 MESES A PARTIR DE LA SUSCRIPCION DEL ACTA DE INICIO SIN SOBREPASAR EL 31 DICIEMBRE 2021, PAGOS MENSUALES</t>
  </si>
  <si>
    <t>CPSP-197-2021: 56246 PRESTAR SERVICIOS PROFESIONALES AL ÁREA DE GESTIÓN DEL DESARROLLO LOCAL DE LA ALCALDÍA LOCAL DE SUBA, PARA APOYAR LA FORMULACIÓN Y SUPERVISIÓN DE CONTRATOS DE LOS PROYECTOS QUE LE SEAN ASIGNADOS PLAZO 10.5 MESES A PARTIR DE LA SUSCRIPCION DEL ACTA DE INICIO SIN SOBREPASAR EL 31 DICIEMBRE 2021, PAGOS MENSUALES</t>
  </si>
  <si>
    <t>CESION CPSP-197-2021 DE FRANCO A VARGAS A PARTIR DEL 01-05-2021; 56246 PRESTAR SERVICIOS PROFESIONALES AL ÁREA DE GESTIÓN DEL DESARROLLO LOCAL DE LA ALCALDÍA LOCAL DE SUBA, PARA APOYAR LA FORMULACIÓN Y SUPERVISIÓN DE CONTRATOS DE LOS PROYECTOS QUE LE SEAN ASIGNADOS</t>
  </si>
  <si>
    <t>CPSP-198-2021: 0033 12/01/21 55104 1953 $516,670,000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11 MESES A PARTIR DE LA SUSCRIPCION DEL ACTA DE INICIO SIN SOBREPASAR EL 31 DICIEMBRE 2021, PAGOS MENSUALES</t>
  </si>
  <si>
    <t>CPSAG-199-2021: 0033 12/01/21 54888 1978 $272,250,000 PRESTAR LOS SERVICIOS DE APOYO AL ÁREA GESTIÓN DE DESARROLLO LOCAL ESPECIALMENTE EN EL CENTRO DE DOCUMENTACIÓN E INFORMACIÓN CDI DE LA ALCALDÍA LOCAL DE SUBA. PLAZO 11 MESES A PARTIR DE LA SUSCRIPCION DEL ACTA DE INICIO SIN SOBREPASAR EL 31 DICIEMBRE 2021, PAGOS MENSUALES</t>
  </si>
  <si>
    <t>CPSP-200-2021: 56310 PRESTAR LOS SERVICIOS PROFESIONALES TEMAS RELACIONADOS CON LA GESTIÓN AMBIENTAL LOCAL EN LA ZONA RURAL DE LA LOCALIDAD Y TEMAS AFINES DEL COMPONENTE AMBIENTAL. PLAZO 10 MESES A PARTIR DE LA SUSCRIPCION DEL ACTA DE INICIO SIN SOBREPASAR EL 31 DICIEMBRE 2021, PAGOS MENSUALES</t>
  </si>
  <si>
    <t>CPSAG-201-2021: 0033 12/01/21 54876 1978 $148,500,000 PRESTAR EL SERVICIO COMO CONDUCTOR DE LOS VEHÍCULOS LIVIANOS QUE INTEGRAN EL PARQUE AUTOMOTOR DE LA ALCALDÍA LOCAL DE SUBA. PLAZO 11 MESES A PARTIR DE LA SUSCRIPCION DEL ACTA DE INICIO SIN SOBREPASAR EL 31 DICIEMBRE 2021, PAGOS MENSUALES</t>
  </si>
  <si>
    <t>CPSP-202-2021: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</si>
  <si>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CPSP-203-2021: 56493 PRESTAR LOS SERVICIOS PROFESIONALES PARA APOYAR LA ARTICULACIÓN, ASISTENCIA Y ACOMPAÑAMIENTO DE LOS PROCESOS DE PLANEACIÓN LOCAL, PARA LA PROMOCIÓN DE LA PARTICIPACIÓN DE LOS PUEBLOS INDÍGENAS, CON EL FIN DE MATERIALIZAR LA POLÍTICA PÚBLICA PARA LOS PUEBLOS INDÍGENAS. PLAZO 10 MESES A PARTIR DE LA SUSCRIPCION DEL ACTA DE INICIO SIN SOBREPASAR EL 31 DICIEMBRE 2021, PAGOS MENSUALES</t>
  </si>
  <si>
    <t>CPSP-204-2021: 0033 12/01/21 54909 1979 $312,620,000 APOYAR TÉCNICAMENTE LAS DISTINTAS ETAPAS DE LOS PROCESOS DE COMPETENCIA DE LAS INSPECCIONES DE POLICIA DE LA LOCALIDAD, SEGÚN REPARTO. PLAZO 7 MESES A PARTIR DE LA SUSCRIPCION DEL ACTA DE INICIO SIN SOBREPASAR EL 31 DICIEMBRE 2021, PAGOS MENSUALES</t>
  </si>
  <si>
    <t>CPSP-205-2021: 56246 PRESTAR SERVICIOS PROFESIONALES AL ÁREA DE GESTIÓN DEL DESARROLLO LOCAL DE LA ALCALDÍA LOCAL DE SUBA, PARA APOYAR LA FORMULACIÓN Y SUPERVISIÓN DE CONTRATOS DE LOS PROYECTOS QUE LE SEAN ASIGNADOS PLAZO 10.5 MESES A PARTIR DE LA SUSCRIPCION DEL ACTA DE INICIO SIN SOBREPASAR EL 31 DICIEMBRE 2021, PAGOS MENSUALES</t>
  </si>
  <si>
    <t>CPSAG-206-2021: 56512 APOYAR ADMINISTRATIVA Y ASISTENCIALMENTE LAS ACTIVIDADES DE SEGURIDAD Y CONVIVENCIA CIUDADANA EN LA ALCALDÍA LOCAL DE SUBA PARA EL LOGRO DE LAS METAS DE GESTIÓN DE LA VIGENCIA. PLAZO 10.5 MESES A PARTIR DE LA SUSCRIPCION DEL ACTA DE INICIO SIN SOBREPASAR EL 31 DICIEMBRE 2021, PAGOS MENSUALES</t>
  </si>
  <si>
    <t>CPSAG-207-2021: 57091 1979 $78.750.000 APOYAR LA GESTIÓN DOCUMENTAL DE LA ALCALDÍA LOCAL, ACOMPAÑANDO AL EQUIPO JURÍDICO DE DEPURACIÓN EN LAS LABORES OPERATIVAS QUE GENERA EL PROCESO DE IMPULSO DE LAS ACTUACIONES ADMINISTRATIVAS EXISTENTES EN LAS DIFERENTES ALCALDÍAS LOCALES. PLAZO 7 MESES A PARTIR DE LA SUSCRIPCION DEL ACTA DE INICIO SIN SOBREPASAR EL 31 DICIEMBRE 2021, PAGOS MENSUALES</t>
  </si>
  <si>
    <t>CPSAG-208-2021: 57091 1979 $78.750.000 APOYAR LA GESTIÓN DOCUMENTAL DE LA ALCALDÍA LOCAL, ACOMPAÑANDO AL EQUIPO JURÍDICO DE DEPURACIÓN EN LAS LABORES OPERATIVAS QUE GENERA EL PROCESO DE IMPULSO DE LAS ACTUACIONES ADMINISTRATIVAS EXISTENTES EN LAS DIFERENTES ALCALDÍAS LOCALES. PLAZO 7 MESES A PARTIR DE LA SUSCRIPCION DEL ACTA DE INICIO SIN SOBREPASAR EL 31 DICIEMBRE 2021, PAGOS MENSUALES</t>
  </si>
  <si>
    <t>CPSAG-209-2021: 57091 1979 $78.750.000 APOYAR LA GESTIÓN DOCUMENTAL DE LA ALCALDÍA LOCAL, ACOMPAÑANDO AL EQUIPO JURÍDICO DE DEPURACIÓN EN LAS LABORES OPERATIVAS QUE GENERA EL PROCESO DE IMPULSO DE LAS ACTUACIONES ADMINISTRATIVAS EXISTENTES EN LAS DIFERENTES ALCALDÍAS LOCALES. PLAZO 7 MESES A PARTIR DE LA SUSCRIPCION DEL ACTA DE INICIO SIN SOBREPASAR EL 31 DICIEMBRE 2021, PAGOS MENSUALES</t>
  </si>
  <si>
    <t>CPSAG-210-2021: 57091 1979 $78.750.000 APOYAR LA GESTIÓN DOCUMENTAL DE LA ALCALDÍA LOCAL, ACOMPAÑANDO AL EQUIPO JURÍDICO DE DEPURACIÓN EN LAS LABORES OPERATIVAS QUE GENERA EL PROCESO DE IMPULSO DE LAS ACTUACIONES ADMINISTRATIVAS EXISTENTES EN LAS DIFERENTES ALCALDÍAS LOCALES. PLAZO 7 MESES A PARTIR DE LA SUSCRIPCION DEL ACTA DE INICIO SIN SOBREPASAR EL 31 DICIEMBRE 2021, PAGOS MENSUALES</t>
  </si>
  <si>
    <t>CPSP-211-2021: 57377 1999 $43.700.000 PRESTAR SERVICIOS PROFESIONALES EN EL AREA GESTIÓN DEL DESARROLLO LOCAL DE LA ALCALDÍA LOCAL DE SUBA, EN TEMAS SOCIALES EN MATERIA DE INFRAESTRUCTURA, PARA LOGRAR EL CUMPLIMIENTO DE LAS METAS DEL PLAN DEL DESARROLLO LOCAL DE LA VIGENCIA PLAZO 10 MESES A PARTIR DE LA SUSCRIPCION DEL ACTA DE INICIO SIN SOBREPASAR EL 31 DICIEMBRE 2021, PAGOS MENSUALES</t>
  </si>
  <si>
    <t>CPSAG-212-2021: 57376 1999 $35.500.000 PRESTAR SERVICIOS DE APOYO TÉCNICO EN EL ÁREA DE GESTIÓN DEL DESARROLLO LOCAL REALIZANDO LAS LABORES ASISTENCIALES PARA LAS ACTIVIDADES DE TEMAS DE INFRAESTRUCTURA LOCAL EN CUMPLIMIENTO DE LAS METAS DEL PLAN DE GESTIÓN DE LA VIGENCIA. PLAZO 10 MESES A PARTIR DE LA SUSCRIPCION DEL ACTA DE INICIO SIN SOBREPASAR EL 31 DICIEMBRE 2021, PAGOS MENSUALES</t>
  </si>
  <si>
    <t>CPSP-213-2021: 57252 2016 $43.700.000 PRESTAR SUS SERVICIOS COMO PROFESIONAL DE APOYO DEL SECTOR CULTURAL CON EL PROPÓSITO DE DINAMIZAR LOS PROCESOS DE PARTICIPACIÓN, INFORMACIÓN Y ORGANIZACIÓN TERRITORIAL EN LA LOCALIDAD DE SUBA PARA DAR CUMPLIMIENTO A LAS METAS DEL PLAN DE DESARROLLO. PLAZO 10 MESES A PARTIR DE LA SUSCRIPCION DEL ACTA DE INICIO SIN SOBREPASAR EL 31 DICIEMBRE 2021, PAGOS MENSUALES</t>
  </si>
  <si>
    <t>CPSP-214-2021: 56966 1977 $43.700.000 PRESTAR LOS SERVICIOS PROFESIONALES PARA EL DESARROLLO DE LAS ACTIVIDADES RELACIONADAS CON LA POBLACIÓN LGBTI, EN CONCORDANCIA CON LAS METAS DE PLAN DE DESARROLLO, EN EL ÁREA DE GESTIÓN DE DESARROLLO LOCAL DE LA ALCALDÍA LOCAL DE SUBA. PLAZO 10 MESES A PARTIR DE LA SUSCRIPCION DEL ACTA DE INICIO SIN SOBREPASAR EL 31 DICIEMBRE 2021, PAGOS MENSUALES</t>
  </si>
  <si>
    <t>CPSP-215-2021: 56902 1977 $85.400.000 PRESTAR SERVICIOS PROFESIONALES EN MATERIA SOCIAL PARA IMPULSAR LOS PROCESOS DE PARTICIPACIÓN CIUDADANA Y FOMENTAR LAS ACTIVIDADES INSTITUCIONALES PARA EL CUMPLIMIENTO DE LAS METAS DE PLAN DE DESARROLLO LOCAL PLAZO 10 MESES A PARTIR DE LA SUSCRIPCION DEL ACTA DE INICIO SIN SOBREPASAR EL 31 DICIEMBRE 2021, PAGOS MENSUALES</t>
  </si>
  <si>
    <t>CPSP-216-2021: 56902 1977 $85.400.000 PRESTAR SERVICIOS PROFESIONALES EN MATERIA SOCIAL PARA IMPULSAR LOS PROCESOS DE PARTICIPACIÓN CIUDADANA Y FOMENTAR LAS ACTIVIDADES INSTITUCIONALES PARA EL CUMPLIMIENTO DE LAS METAS DE PLAN DE DESARROLLO LOCAL PLAZO 10 MESES A PARTIR DE LA SUSCRIPCION DEL ACTA DE INICIO SIN SOBREPASAR EL 31 DICIEMBRE 2021, PAGOS MENSUALES</t>
  </si>
  <si>
    <t>CPSP-216-2021: CESION DE ERIKA CUBILLOS A NICOLAS SANCHEZ A PARTIR DEL 22-04-2021, 56902 1977 $85.400.000 PRESTAR SERVICIOS PROFESIONALES EN MATERIA SOCIAL PARA IMPULSAR LOS PROCESOS DE PARTICIPACIÓN CIUDADANA Y FOMENTAR LAS ACTIVIDADES INSTITUCIONALES PARA EL CUMPLIMIENTO DE LAS METAS DE PLAN DE DESARROLLO LOCAL</t>
  </si>
  <si>
    <t>CPSP-217-2021: 57369 1973 $43.700.000 PRESTAR SERVICIOS PROFESIONALES EN MATERIA SOCIAL PARA IMPULSAR LOS PROCESOS DE PARTICIPACIÓN CIUDADANA Y FOMENTAR LAS ACTIVIDADES INSTITUCIONALES PARA EL CUMPLIMIENTO DE LAS METAS DE PLAN DE DESARROLLO LOCAL PLAZO 10 MESES A PARTIR DE LA SUSCRIPCION DEL ACTA DE INICIO SIN SOBREPASAR EL 31 DICIEMBRE 2021, PAGOS MENSUALES</t>
  </si>
  <si>
    <t>CPSP-218-2021: 56574 PRESTAR SERVICIOS PROFESIONALES EN EL ÁREA DE GESTIÓN DEL DESARROLLO LOCAL PARA EL CUMPLIMIENTO DE LAS METAS DEL PLAN DE DESARROLLO LOCAL DE LA VIGENCIA Y ATENDER LAS COMPETENCIAS AMBIENTALES PROPIAS DE LA ALCALDÍA LOCAL DE SUBA. PLAZO 10 MESES A PARTIR DE LA SUSCRIPCION DEL ACTA DE INICIO SIN SOBREPASAR EL 31 DICIEMBRE 2021, PAGOS MENSUALES</t>
  </si>
  <si>
    <t>CESION CPSP-218-2021 DE MAIRA VALENZUELA A EDGARDO MALDONADO A PARTIR DEL 01-09-2021 56574 PRESTAR SERVICIOS PROFESIONALES EN EL ÁREA DE GESTIÓN DEL DESARROLLO LOCAL PARA EL CUMPLIMIENTO DE LAS METAS DEL PLAN DE DESARROLLO LOCAL DE LA VIGENCIA Y ATENDER LAS COMPETENCIAS AMBIENTALES PROPIAS DE LA ALCALDÍA LOCAL DE SUBA.</t>
  </si>
  <si>
    <t>CPSP-219-2021: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</si>
  <si>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CPSP-220-2021: 57259 1967 $75.200.000 PRESTAR SERVICIOS PROFESIONALES ESPECIALIZADOS AL ÁREA DE GESTIÓN DEL DESARROLLO LOCAL DE LA ALCALDÍA LOCAL DE SUBA, PARA APOYAR LA SUPERVISIÓN DE CONTRATOS DE LOS PROYECTOS QUE LE SEAN ASIGNADOS PLAZO 10 MESES A PARTIR DE LA SUSCRIPCION DEL ACTA DE INICIO SIN SOBREPASAR EL 31 DICIEMBRE 2021, PAGOS MENSUALES</t>
  </si>
  <si>
    <t>CPSAG-221-2021: 0033 12/01/21 54795 1978 $39.050.000 PRESTAR SERVICIOS TÉCNICOS COMO APOYO AL ÁREA DE GESTIÓN DEL DESARROLLO LOCAL, EN LA OFICINA DE PRESUPUESTO DE LA ALCALDÍA LOCAL DE SUBA. PLAZO 11 MESES A PARTIR DE LA SUSCRIPCION DEL ACTA DE INICIO SIN SOBREPASAR EL 31 DICIEMBRE 2021, PAGOS MENSUALES</t>
  </si>
  <si>
    <t>CPSAG-222-2021: 56965 1979 $49.700.000 APOYAR LA GESTIÓN DOCUMENTAL DE LA ALCALDÍA LOCAL PARA LA IMPLEMENTACIÓN DEL PROCESO DE VERIFICACIÓN, SOPORTE Y ACOMPAÑAMIENTO, EN EL DESARROLLO DE LAS ACTIVIDADES PROPIAS DE LOS PROCESOS Y ACTUACIONES ADMINISTRATIVAS EXISTENTES PLAZO 7 MESES A PARTIR DE LA SUSCRIPCION DEL ACTA DE INICIO SIN SOBREPASAR EL 31 DICIEMBRE 2021, PAGOS MENSUALES</t>
  </si>
  <si>
    <t>CESION DEL CPSAG-222-2021 DE EDUAR LOZANO A DIEGO OCHOA A PARTIR DE 26-10-2021 62873 07-10-2021 1979 INSPECCIÓN VIGILANCIA Y CONTROL MÁS EFICIENTE $9.821.667: ADICIÓN Y PRÓRROGA 1 AL CONTRATO DE PRESTACIÓN DE SERVICIOS 222 DE 2021, CUYO OBJETO ES APOYAR LA GESTIÓN DOCUMENTAL DE LA ALCALDÍA LOCAL PARA LA IMPLEMENTACIÓN DEL PROCESO DE VERIFICACIÓN, SOPORTE Y ACOMPAÑAMIENTO, EN EL DESARROLLO DE LAS ACTIVIDADES PROPIAS DE LOS PROCESOS Y ACTUACIONES ADMINISTRATIVAS EXISTENTES</t>
  </si>
  <si>
    <t>CPSP-223-2021: 57350 1963 $63.800.0000 PRESTAR SERVICIOS PROFESIONALES EN MATERIA SOCIAL PARA IMPULSAR LOS PROCESOS DE PARTICIPACIÓN CIUDADANA Y FOMENTAR LAS ACTIVIDADES INSTITUCIONALES PARA EL CUMPLIMIENTO DE LAS METAS DE PLAN DE DESARROLLO LOCAL. PLAZO 10 MESES A PARTIR DE LA SUSCRIPCION DEL ACTA DE INICIO SIN SOBREPASAR EL 31 DICIEMBRE 2021, PAGOS MENSUALES</t>
  </si>
  <si>
    <t>CPSP-224-2021: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</si>
  <si>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CPSP-225-2021: 0033 12/01/21 55065 1979 $70,180,000 APOYAR TÉCNICAMENTE LAS DISTINTAS ETAPAS DE LOS PROCESOS DE COMPETENCIA DE LA ALCALDÍA LOCAL PARA LA DEPURACIÓN DE ACTUACIONES ADMINISTRATIVAS. PLAZO 11 MESES A PARTIR DE LA SUSCRIPCION DEL ACTA DE INICIO SIN SOBREPASAR EL 31 DICIEMBRE 2021, PAGOS MENSUALES</t>
  </si>
  <si>
    <t>CPSAG-226-2021: 0033 12/01/21,,54796 1978 $39,050,000 PRESTAR SERVICIOS DE APOYO A LA GESTIÓN MEDIANTE LABORES ADMINISTRATIVAS Y FINANCIERAS EN LA OFICINA DE CONTABILIDAD EN EL ÁREA DE GESTIÓN DEL DESARROLLO LOCAL. PLAZO 11 MESES A PARTIR DE LA SUSCRIPCION DEL ACTA DE INICIO SIN SOBREPASAR EL 31 DICIEMBRE 2021, PAGOS MENSUALES</t>
  </si>
  <si>
    <t>CPSAG-227-2021: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</si>
  <si>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CPSP-228-2021: 56270 APOYAR LA FORMULACIÓN, GESTIÓN Y SEGUIMIENTO DE ACTIVIDADES ENFOCADAS A LA GESTIÓN AMBIENTAL EXTERNA, ENCAMINADAS A LA MITIGACIÓN DE LOS DIFERENTES IMPACTOS AMBIENTALES Y LA CONSERVACIÓN DE LOS RECURSOS NATURALES DE LA LOCALIDAD. PLAZO 10 MESES A PARTIR DE LA SUSCRIPCION DEL ACTA DE INICIO SIN SOBREPASAR EL 31 DICIEMBRE 2021, PAGOS MENSUALES</t>
  </si>
  <si>
    <t>CPSP-229-2021: 56963-1979-$30.590.000.00 PRESTAR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 PLAZO 7 MESES A PARTIR DE LA SUSCRIPCION DEL ACTA DE INICIO SIN SOBREPASAR EL 31 DICIEMBRE 2021, PAGOS MENSUALES</t>
  </si>
  <si>
    <t>CPSAG-230-2021: 56349 PRESTAR LOS SERVICIOS DE APOYO EN EL ÁREA DE GESTIÓN PARA EL DESARROLLO LOCAL ESPECIALMENTE EN TODOS LOS TEMAS RELACIONADOS CON LA CONTRATACIÓN DE LA ENTIDAD PLAZO 10.5 MESES A PARTIR DE LA SUSCRIPCION DEL ACTA DE INICIO SIN SOBREPASAR EL 31 DICIEMBRE 2021, PAGOS MENSUALES</t>
  </si>
  <si>
    <t>CESION CPSAG-230-2021 DE ARDILA A GONZALEZ A PARTIR DEL 01-07-2021: 56349 PRESTAR LOS SERVICIOS DE APOYO EN EL ÁREA DE GESTIÓN PARA EL DESARROLLO LOCAL ESPECIALMENTE EN TODOS LOS TEMAS RELACIONADOS CON LA CONTRATACIÓN DE LA ENTIDAD</t>
  </si>
  <si>
    <t>CPSP-231-2021: 56501 PRESTAR SERVICIOS PROFESIONALES EN EL ÁREA DE GESTIÓN DEL DESARROLLO LOCAL DE LA ALCALDÍA LOCAL DE SUBA EN TEMAS DE PLANEACIÓN, PARA LOGRAR EL CUMPLIMIENTO DE LAS METAS DEL PLAN DE DESARROLLO LOCAL DE LA VIGENCIA PLAZO 10 MESES A PARTIR DE LA SUSCRIPCION DEL ACTA DE INICIO SIN SOBREPASAR EL 31 DICIEMBRE 2021, PAGOS MENSUALES</t>
  </si>
  <si>
    <t>CPSP-232-2021: 57639-1994-$60.610.000.00 PRESTAR SERVICIOS PROFESIONALES AL ÁREA DE GESTIÓN DEL DESARROLLO LOCAL DE LA ALCALDÍA LOCAL DE SUBA, PARA APOYAR LA SUPERVISIÓN DE LOS CONTRATOS QUE LE SEAN ASIGNADOS PLAZO 9.5 MESES A PARTIR DE LA SUSCRIPCION DEL ACTA DE INICIO SIN SOBREPASAR EL 31 DICIEMBRE 2021, PAGOS MENSUALES</t>
  </si>
  <si>
    <t>CESION CPSP-232-2021 DE MORON A MARTINEZ A PARTIR DEL 17-08-2021 57639-1994-$60.610.000.00 PRESTAR SERVICIOS PROFESIONALES AL ÁREA DE GESTIÓN DEL DESARROLLO LOCAL DE LA ALCALDÍA LOCAL DE SUBA, PARA APOYAR LA SUPERVISIÓN DE LOS CONTRATOS QUE LE SEAN ASIGNADOS</t>
  </si>
  <si>
    <t>CPSP-233-2021: 57640-1953-$60.610.000.00 PRESTAR SERVICIOS PROFESIONALES AL ÁREA DE GESTIÓN DEL DESARROLLO LOCAL DE LA ALCALDÍA LOCAL DE SUBA, PARA APOYAR LA SUPERVISIÓN DE LOS CONTRATOS QUE LE SEAN ASIGNADOS PLAZO 9.5 MESES A PARTIR DE LA SUSCRIPCION DEL ACTA DE INICIO SIN SOBREPASAR EL 31 DICIEMBRE 2021, PAGOS MENSUALES</t>
  </si>
  <si>
    <t>CPSAG-234-2021: 56494 PRESTAR SERVICIOS TÉCNICOS EN EL ÁREA DE GESTIÓN DESARROLLO LOCAL ESPECIALMENTE EN LA ATENCIÓN DE ACTIVIDADES RELACIONADAS CON LA PARTICIPACIÓN CIUDADANA DE LA ALCALDÍA LOCAL DE SUBA PARA LOGRAR CON EL CUMPLIMIENTO DE LAS METAS DEL PLAN DE DESARROLLO LOCAL DE LA VIGENCIA. PLAZO 10 MESES A PARTIR DE LA SUSCRIPCION DEL ACTA DE INICIO SIN SOBREPASAR EL 31 DICIEMBRE 2021, PAGOS MENSUALES</t>
  </si>
  <si>
    <t>CPSP-236-2021: 57253 2016 $63.800.000 PRESTAR SERVICIOS PROFESIONALES EN MATERIA SOCIAL PARA IMPULSAR LOS PROCESOS DE PARTICIPACIÓN CIUDADANA Y FOMENTAR LAS ACTIVIDADES INSTITUCIONALES PARA EL CUMPLIMIENTO DE LAS METAS. PLAZO 10 MESES A PARTIR DE LA SUSCRIPCION DEL ACTA DE INICIO SIN SOBREPASAR EL 31 DICIEMBRE 2021, PAGOS MENSUALES</t>
  </si>
  <si>
    <t>CPSP-237-2021: 56509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10.5 MESES A PARTIR DE LA SUSCRIPCION DEL ACTA DE INICIO SIN SOBREPASAR EL 31 DICIEMBRE 2021, PAGOS MENSUALES</t>
  </si>
  <si>
    <t>AOF-238-2021: 57121 CONTRATAR A MONTO AGOTABLE EL SERVICIO DE MANTENIMIENTO PREVENTIVO Y CORRECTIVO, SUMINISTRO DE REPUESTOS E INSUMOS, PARA LOS VEHICULOS DEL FONDO DE DESARROLLO LOCAL DE SUBA O A LOS QUE LLEGARE A SER RESPONSABLE DURANTE LA VIGENCIA DEL CONTRATO.PLAZO 12 MESES Y/O HASTA AGOTAR RECURSOS, PAGOS MENSUALES</t>
  </si>
  <si>
    <t>CPSP-239-2021: 0033 12/01/21 54893 1978 $46,970,000 PRESTAR LOS SERVICIOS PROFESIONALES AL ÁREA GESTIÓN DE DESARROLLO LOCAL ESPECIALMENTE EN EL CENTRO DE DOCUMENTACIÓN E INFORMACIÓN CDI DE LA ALCALDÍA LOCAL DE SUBA. PLAZO 11 MESES A PARTIR DE LA SUSCRIPCION DEL ACTA DE INICIO, SIN SOBREPASAR EL 31 DICIEMBRE 2021, PAGOS MENSUALES</t>
  </si>
  <si>
    <t>CPSAG-240-2021: 0033 12/01/21 54889 1978 $99,000,000 PRESTAR LOS SERVICIOS DE APOYO AL ÁREA GESTIÓN DE DESARROLLO LOCAL POR SUS PROPIOS MEDIOS PARA LA DISTRIBUCIÓN DE LA CORRESPONDENCIA EXTERNA QUE TIENE ORIGEN EN LAS DIFERENTES DEPENDENCIAS DE LA ALCALDÍA LOCAL. PLAZO 11 MESES A PARTIR DE LA SUSCRIPCION DEL ACTA DE INICIO SIN SOBREPASAR EL 31 DICIEMBRE 2021, PAGOS MENSUALES</t>
  </si>
  <si>
    <t>CPSP-241-2021: 56648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PLAZO 10.5 MESES A PARTIR DE LA SUSCRIPCION DEL ACTA DE INICIO SIN SOBREPASAR EL 31 DICIEMBRE 2021, PAGOS MENSUALES</t>
  </si>
  <si>
    <t>CPSP-242-2021: 56394 APOYAR AL ALCALDE LOCAL EN LA PROMOCIÓN, ACOMPAÑAMIENTO, COORDINACIÓN Y ATENCIÓN DE LAS INSTANCIAS DE COORDINACIÓN INTERINSTITUCIONAL Y LAS INSTANCIAS DE PARTICIPACIÓN LOCALES, ASÍ COMO LOS PROCESOS COMUNITARIOS EN LA LOCALIDAD, PLAZO 10 MESES A PARTIR DE LA SUSCRIPCION DEL ACTA DE INICIO SIN SOBREPASAR EL 31 DICIEMBRE 2021, PAGOS MENSUALES</t>
  </si>
  <si>
    <t>CPSAG-243-2021: 0033 12/01/21 54922 1979 $47,250,000 APOYAR ADMINISTRATIVA Y ASISTENCIALMENTE A LAS INSPECCIONES DE POLICÍA DE LA LOCALIDAD. PLAZO 7 MESES A PARTIR DE LA SUSCRIPCION DEL ACTA DE INICIO SIN SOBREPASAR EL 31 DICIEMBRE 2021, PAGOS MENSUALES</t>
  </si>
  <si>
    <t>CPSP-244-2021: 0033 12/01/21 55106 1953 $140,910,000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PLAZO 11 MESES A PARTIR DE LA SUSCRIPCION DEL ACTA DE INICIO, SIN SOBREPASAR EL 31 DICIEMBRE 2021, PAGOS MENSUALES.</t>
  </si>
  <si>
    <t>CPSP-245-2021: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</si>
  <si>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CPSP-246-2021: 0033 12/01/21 55102 1979 $70,180,000 PRESTAR LOS SERVICIOS PROFESIONALES COMO ABOGADO EN LA ALCALDÍA LOCAL DE SUBA, PRINCIPALMENTE EN TODAS LAS GESTIONES JURÍDICAS Y ADMINISTRATIVAS EN MATERIA DE PROPIEDAD HORIZONTAL. PLAZO 11 MESES A PARTIR DE LA SUSCRIPCION DEL ACTA DE INICIO SIN SOBREPASAR EL 31 DICIEMBRE 2021, PAGOS MENSUALES</t>
  </si>
  <si>
    <t>CPSP-247-2021: 56396 PRESTAR SERVICIOS PROFESIONALES EN LA COORDINAR LAS ACTIVIDADES RELACIONADAS CON LOS PROYECTOS DEL FDL DE SUBA QUE DEN CUMPLIMIENTO A LAS METAS DEL PLAN DE DESARROLLO LOCAL ENFOCADAS EN EL FORTALECIMIENTO DE LAS ORGANIZACIONES SOCIALES Y LA FORMACIÓN DE PERSONAS EN TEMAS RELACIONADOS CON PARTICIPACIÓN CIUDADANA Y PRESUPUESTACIÓN PARTICIPATIVA. PLAZO 10 MESES A PARTIR DE LA SUSCRIPCION DEL ACTA DE INICIO SIN SOBREPASAR EL 31 DICIEMBRE 2021, PAGOS MENSUALES</t>
  </si>
  <si>
    <t>CPSP-248-2021: 0033 12/01/21 54933 1979 $385,000,000 APOYAR TÉCNICAMENTE LAS DISTINTAS ETAPAS DE LOS PROCESOS DE COMPETENCIA DE LA ALCALDÍA LOCAL PARA LA DEPURACIÓN DE ACTUACIONES ADMINISTRATIVAS. PLAZO 7 MESES A PARTIR DE LA SUSCRIPCION DEL ACTA DE INICIO SIN SOBREPASAR EL 31 DICIEMBRE 2021, PAGOS MENSUALES</t>
  </si>
  <si>
    <t>CPSAG-249-2021: 0033 12/01/21 54922 1979 $47,250,000 APOYAR ADMINISTRATIVA Y ASISTENCIALMENTE A LAS INSPECCIONES DE POLICÍA DE LA LOCALIDAD. PLAZO 7 MESES A PARTIR DE LA SUSCRIPCION DEL ACTA DE INICIO SIN SOBREPASAR EL 31 DICIEMBRE 2021, PAGOS MENSUALES</t>
  </si>
  <si>
    <t>CPSAG-250-2021: 56326 APOYAR EN LAS TAREAS OPERATIVAS DE CARÁCTER ARCHIVÍSTICO DESARROLLADAS EN LA ALCALDÍA LOCAL PARA GARANTIZAR LA APLICACIÓN CORRECTA DE LOS PROCEDIMIENTOS TÉCNICOS. PLAZO 10 MESES A PARTIR DE LA SUSCRIPCION DEL ACTA DE INICIO SIN SOBREPASAR EL 31 DICIEMBRE 2021, PAGOS MENSUALES</t>
  </si>
  <si>
    <t>CPSP-251-2021: 56337 APOYAR ADMINISTRATIVA Y CONTABLEMENTE EL PROYECTO DE INTERVENCIÓN, RECUPERACIÓN Y MODERNIZACIÓN DE LA OFICINA DE COBRO PERSUASIVO A FAVOR DEL FONDO DE DESARROLLO LOCAL DE SUBA. PLAZO 10 MESES A PARTIR DE LA SUSCRIPCION DEL ACTA DE INICIO SIN SOBREPASAR EL 31 DICIEMBRE 2021, PAGOS MENSUALES</t>
  </si>
  <si>
    <t>CPSP-252-2021: 0033 12/01/21 54930 1979 $687,470,000 APOYAR JURÍDICAMENTE LA EJECUCIÓN DE LAS ACCIONES REQUERIDAS PARA LA DEPURACIÓN  DE LAS ACTUACIONES ADMINISTRATIVAS QUE CURSAN EN LA ALCALDÍA LOCAL. PLAZO 7 MESES A PARTIR DE LA SUSCRIPCION DEL ACTA DE INICIO SIN SOBREPASAR EL 31 DICIEMBRE 2021, PAGOS MENSUALES</t>
  </si>
  <si>
    <t>CPSAG-253-2021: 56263 PRESTAR SERVICIOS AL ÁREA DE GESTIÓN DEL DESARROLLO LOCAL DE LA ALCALDÍA LOCAL DE SUBA, ESPECIALMENTE COMO APOYO EN EL ALMACÉN PLAZO 10 MESES A PARTIR DE LA SUSCRIPCION DEL ACTA DE INICIO SIN SOBREPASAR EL 31 DICIEMBRE 2021, PAGOS MENSUALES</t>
  </si>
  <si>
    <t>CPSP-254-2021: 0033 12/01/21 55106 1953 $140,910,000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PLAZO 11 MESES A PARTIR DE LA SUSCRIPCION DEL ACTA DE INICIO SIN SOBREPASAR EL 31 DICIEMBRE 2021, PAGOS MENSUALES</t>
  </si>
  <si>
    <t>CPSAG-255-2021: 56965 1979 $49.700.000 APOYAR LA GESTIÓN DOCUMENTAL DE LA ALCALDÍA LOCAL PARA LA IMPLEMENTACIÓN DEL PROCESO DE VERIFICACIÓN, SOPORTE Y ACOMPAÑAMIENTO, EN EL DESARROLLO DE LAS ACTIVIDADES PROPIAS DE LOS PROCESOS Y ACTUACIONES ADMINISTRATIVAS EXISTENTES PLAZO 7 MESES A PARTIR DE LA SUSCRIPCION DEL ACTA DE INICIO SIN SOBREPASAR EL 31 DICIEMBRE 2021, PAGOS MENSUALES</t>
  </si>
  <si>
    <t>CPSP-256-2021: 56550 PRESTAR SUS SERVICIOS PROFESIONALES PARA APOYAR EL ÁREA DE GESTIÓN DEL DESARROLLO LOCAL EN LA ELABORACIÓN DE ESTUDIOS PREVIOS, FORMULACIÓN DE PROYECTOS, APOYO A LA SUPERVISIÓN, SEGUIMIENTO, EVALUACIÓN Y CONTROL DE LA FLOTA VEHICULAR (VEHÍCULOS LIVIANOS Y MAQUINARIA AMARILLA) DE PROPIEDAD Y/O TENENCIA DE LA ALCALDÍA LOCAL DE SUBA, ASÍ COMO APOYAR LAS DEMÁS ACTIVIDADES QUE SE GENEREN EN EL ÁREA DE GESTIÓN DEL DESARROLLO LOCAL PLAZO 10 MESES A PARTIR DE LA SUSCRIPCION DEL ACTA DE INICIO SIN SOBREPASAR EL 31 DICIEMBRE 2021, PAGOS MENSUALES</t>
  </si>
  <si>
    <t>CPSAG-258-2021: 57091 1979 $78.750.000 APOYAR LA GESTIÓN DOCUMENTAL DE LA ALCALDÍA LOCAL, ACOMPAÑANDO AL EQUIPO JURÍDICO DE DEPURACIÓN EN LAS LABORES OPERATIVAS QUE GENERA EL PROCESO DE IMPULSO DE LAS ACTUACIONES ADMINISTRATIVAS EXISTENTES EN LAS DIFERENTES ALCALDÍAS LOCALES. PLAZO 7 MESES A PARTIR DE LA SUSCRIPCION DEL ACTA DE INICIO, SIN SOBREPASAR EL 31 DICIEMBRE 2021, PAGOS MENSUALES</t>
  </si>
  <si>
    <t>CPSP-270-2021: 56506 APOYA EL CUBRIMIENTO DE LAS ACTIVIDADES, CRONOGRAMAS Y AGENDA DE LA ALCALDÍA LOCAL A NIVEL INTERNO Y EXTERNO, ASÍ COMO LA GENERACIÓN DE CONTENIDOS PERIODÍSTICOS. PLAZO 10 MESES A PARTIR DE LA SUSCRIPCION DEL ACTA DE INICIO SIN SOBREPASAR EL 31 DICIEMBRE 2021, PAGOS MENSUALES</t>
  </si>
  <si>
    <t>CPSP-271-2021: 58042 2031 $38.280.000.00 PRESTAR LOS SERVICIOS PROFESIONALES EN EL AREA GESTION DEL DESARROLLO LOCAL, PARA LOGRAR EL CUMPLIMIENTO DE LAS METAS DEL PLAN DE DESARROLLO LOCAL DE LA VIGENCIA Y ATENDER LAS COMPETENCIAS AMBIENTALES DE LA ALCALDIA LOCAL DE SUBA. NO HAY 26026 DEL 25-03-2021 EXPIRA 24-05-2021 PLAZO 6 MESES A PARTIR DE LA SUSCRIPCION DEL ACTA DE INICIO SIN SOBREPASAR EL 31 DICIEMBRE 2021, PAGOS MENSUALES</t>
  </si>
  <si>
    <t>CPSAG-272-2021 56393 APOYAR ADMINISTRATIVA Y ASISTENCIALMENTE A LAS INSPECCIONES DE POLICÍA DE LA LOCALIDAD. PLAZO 7 MESES A PARTIR DE LA SUSCRIPCION DEL ACTA DE INICIO SIN SOBREPASAR EL 31 DICIEMBRE 2021, PAGOS MENSUALES</t>
  </si>
  <si>
    <t>CPSP-273-2021 56498 PRESTAR SERVICIOS PROFESIONALES EN EL ÁREA DE GESTIÓN DEL DESARROLLO LOCAL DE LA ALCALDÍA LOCAL DE SUBA, EN EL PROCESO DE FORMULACIÓN, SEGUIMIENTO DE PLANES, PROGRAMAS Y PROYECTOS DE DESARROLLO LOCAL, PARA LOGRAR EL CUMPLIMIENTO DE LAS METAS DEL PLAN DE DESARROLLO LOCAL DE LA VIGENCIA PLAZO 10.5 MESES A PARTIR DE LA SUSCRIPCION DEL ACTA DE INICIO SIN SOBREPASAR EL 31 DICIEMBRE 2021, PAGOS MENSUALES</t>
  </si>
  <si>
    <t>CPS-274-2021: 57447 PRESTACION DEL SERVICIO DE VIGILANCIA, GUARDIA, CUSTODIA Y SEGURIDAD PRIVADA CON ARMAS Y/O SIN ARMAS Y MEDIOS TECNOLÓGICOS PARA LOS USUARIOS Y PERSONAS EN GENERAL MEDIANTE EL ESTABLECIMIENTO DE CONTROLES DE INGRESO Y SALIDA DE LAS INSTALACIONES DE LA ENTIDAD, Y PARA LOS BIENES MUEBLES E INMUEBLES EN LOS CUALES SE DESARROLLE LA MISIONALIDAD O LLEGUEN A SER PROPIEDAD DE LA ALCALDÍA LOCAL DE SUBA Y DE TODOS AQUELLOS POR LOS CUALES LLEGUE A SER LEGALMENTE RESPONSABLE. PAGOS MENSUALES</t>
  </si>
  <si>
    <t>CPSAG-275-2021: 56510 PRESTAR SERVICIOS DE APOYO EN LAS ACTIVIDADES DE SEGURIDAD Y CONVIVENCIA CIUDADANA Y RECUPERACIÓN DEL ESPACIO PÚBLICO PARA EL LOGRO DE LAS METAS DE GESTIÓN DE LA VIGENCIA PLAZO 10.5 MESES A PARTIR DE LA SUSCRIPCION DEL ACTA DE INICIO SIN SOBREPASAR EL 31 DICIEMBRE 2021, PAGOS MENSUALES</t>
  </si>
  <si>
    <t>CPSAG-276-2021: 56517 ADMINISTRAR TÉCNICA Y OPERATIVAMENTE LOS PUNTOS SUBATIC DE LA ALCALDÍA LOCAL DE SUBA PLAZO 10 MESES A PARTIR DE LA SUSCRIPCION DEL ACTA DE INICIO SIN SOBREPASAR EL 31 DICIEMBRE 2021, PAGOS MENSUALES</t>
  </si>
  <si>
    <t>AOF-277-2021: 58067 1978 $15.703.538.00 CONTRATAR LA PRESTACIÓN DE SERVICIOS DE ALQUILER, MONTAJE Y DESMONTAJE DE ELEMENTOS LOGÍSTICOS PARA LA RENDICIÓN DE CUENTAS 2020 DE LA ALCALDÍA LOCAL DE SUBA, PLAZO 10 DIAS A PARTIR DE LA SUSCRIPCION DEL ACTA DE INICIO Y/O HASTA AGOTAR RECURSOS, PAGO TOTAL</t>
  </si>
  <si>
    <t>CPSP-280-2021: 58357 20-04-2021 (1969) $34.960.000.00 PRESTAR LOS SERVICIOS PROFESIONALES DE GESTIÓN AMBIENTAL EN TEMAS RELACIONADOS CON ACCIONES DE ARBOLADO URBANO Y RURAL DE LA LOCALIDAD Y TEMAS AFINES DEL COMPONENTE AMBIENTAL. 26262 (1) DEL 16 ABRIL 2021, EXPIRA 15 JUNIO 2021, PLAZO 8 MESES A PARTIR DE LA SUSCRIPCION DEL ACTA DE INICIO SIN SOBREPASAR EL 31 DICIEMBRE 2021, PAGOS MENSUALES</t>
  </si>
  <si>
    <t>CPSAG-281-2021: 58355 20-04-2021 (1979) $ 15.750.000.00 PRESTAR SERVICIOS DE APOYO EN EL PROCESO DE COBRO PERSUASIVO Y REMISIÓN DE COBRO COACTIVO QUE COMPETA AL ALCALDE LOCAL, ASÍ COMO LAS GESTIONES PARA MANTENER ACTUALIZADA LA INFORMACIÓN CORRESPONDIENTE A MULTAS NO HAY 26261 (1) DEL 16 ABRIL 2021, EXPIRA 15 JUNIO 2021 PLAZO 7 MESES A PARTIR DE LA SUSCRIPCION DEL ACTA DE INICIO SIN SOBREPASAR EL 31 DICIEMBRE 2021, PAGOS MENSUALES</t>
  </si>
  <si>
    <t>CPSP-282-2021: 58354 20-04-2021 (1979) $30.590.000.00 APOYAR JURÍDICAMENTE A LA ALCALDÍA LOCAL DE SUBA EN EL PROCESO DE COBRO PERSUASIVO Y REMISIÓN DE COBRO COACTIVO QUE COMPETA AL ALCALDE LOCAL, ASÍ COMO LAS GESTIONES JURÍDICAS PARA MANTENER ACTUALIZADA LA INFORMACIÓN CORRESPONDIENTE A MULTAS NO HAY 26260 DEL 16 ABRIL 2021, EXPIRA 15 JUNIO 2021 PLAZO 7 MESES A PARTIR DE LA SUSCRIPCION DEL ACTA DE INICIO SIN SOBREPASAR EL 31 DICIEMBRE 2021, PAGOS MENSUALES</t>
  </si>
  <si>
    <t>CPSAG-283-2021: 58352 20-04-2021 (1957) $28.400.000.00 PRESTAR APOYO TÉCNICO EN EL ÁREA DE GESTIÓN DEL DESARROLLO LOCAL, PARA LOGRAR EL CUMPLIMIENTO DE LAS METAS PLANEADAS EN EL PLAN DE DESARROLLO LOCAL. NO HAY 26259 DEL 16 ABRIL 2021, EXPIRA 15 JUNIO 2021 PLAZO 8 MESES A PARTIR DE LA SUSCRIPCION DEL ACTA DE INICIO SIN SOBREPASAR EL 31 DICIEMBRE 2021, PAGOS MENSUALES</t>
  </si>
  <si>
    <t>AOF-284-2021 58562 23-04-2021 3.1.2.02.02.02.0001.008 SERVICIOS DE SEGUROS CONTRA INCENDIO, TERREMOTO O SUSTRACCIÓN $19.728.574.00), CONTRATAR LOS SEGUROS QUE AMPAREN LOS INTERESES PATRIMONIALES, ASÍ COMO LOS BIENES QUE ESTÉN BAJO SU RESPONSABILIDAD, CUSTODIA, Y AQUELLOS QUE SEAN ADQUIRIDOS PARA DESARROLLAR LAS FUNCIONES INHERENTES A SU ACTIVIDAD, O POR LOS QUE PUEDA SER LEGALMENTE RESPONSABLE EL FONDO DE DESARROLLO LOCAL DE SUBA, PLAZO 40 DIAS A PARTIR DE LA SUSCRIPCION DEL ACTA DE INICIO, PAGPO UNICO A 30 DIAS</t>
  </si>
  <si>
    <t>AOF-285-2021 58562 23-04-2021 (3.1.2.02.02.02.0001.005 SERVICIOS DE SEGUROS DE VIDA COLECTIVA DE LOS EDILES $5.027.011.00, PLAZO 180 DIAS A PARTIR DE LA SUSCRIPCION DEL ACTA DE INICIO, PAGPO UNICO A 30 DIAS</t>
  </si>
  <si>
    <t>CPSAG-286-2021 57839 09-04-2021 1978 $15.300.000.00 PRESTAR APOYO ASISTENCIAL AL ÁREA GESTIÓN DE DESARROLLO LOCAL ESPECIALMENTE EN EL CENTRO DE DOCUMENTACIÓN E INFORMACIÓN CDI DE LA ALCALDÍA LOCAL DE SUBA, NO HAY 25912 (1) DEL 15 MARZO 2021, EXPIRA 14 MAYO 2021, RECIBIDO EN PRESUPUESTO  06-05-2021 12:24 LAPT. PLAZO 8.5 MESES A PARTIR DE LA SUSCRIPCION DEL ACTA DE INICIO SIN SOBREPASAR EL 31 DICIEMBRE 2021, PAGOS MENSUALES</t>
  </si>
  <si>
    <t>57839 09-04-2021 1978 $15.300.000.00 PRESTAR APOYO ASISTENCIAL AL ÁREA GESTIÓN DE DESARROLLO LOCAL ESPECIALMENTE EN EL CENTRO DE DOCUMENTACIÓN E INFORMACIÓN CDI DE LA ALCALDÍA LOCAL DE SUBA, NO HAY 25912 (1) DEL 15 MARZO 2021, EXPIRA 14 MAYO 2021, RECIBIDO EN PRESUPUESTO  06-05-2021 12:24 LAPT.</t>
  </si>
  <si>
    <t>CPSP-286-2021: 58348 20-04-2021 (2034) $34.960.000.00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NO HAY 26235 DEL 14 ABRIL 2021, EXPIRA 13 JUNIO 2021PLAZO 8 MESES A PARTIR DE LA SUSCRIPCION DEL ACTA DE INICIO, SIN SOBREPASAR EL 31 DICIEMBRE 2021, PAGOS MENSUALES</t>
  </si>
  <si>
    <t>CPSP-290-2021: 58409 10-05-2021 1978 $32.775.000.00 PRESTAR SERVICIOS PROFESIONALES COMO APOYO AL ÁREA DE GESTIÓN DEL DESARROLLO LOCAL, EN PROCESOS Y PROCEDIMIENTOS DE PRESUPUESTO DE LA ALCALDÍA LOCAL DE SUBA, NO HAY 26467 (1) DEL 06 MAYO 2021, EXPIRA 05 JULIO 2021, PLAZO 7.5 MESES A PARTIR DE LA SUSCRIPCION DEL ACTA DE INICIO SIN SOBREPASAR EL 31 DICIEMBRE 2021, PAGOS MENSUALES</t>
  </si>
  <si>
    <t>CPSP-291-2021 58424 11-05-2021 1978 $32.775.000.00 PRESTAR SERVICIOS PROFESIONALES EN TEMAS DE TECNOLOGÍA Y/O SISTEMAS DE LA ALCALDÍA LOCAL DE SUBA PARA LIDERAR Y COORDINAR LOS ESPACIOS DE SUBATIC Y BRINDAR APOYO A LOS TEMAS RELACIONADOS CON TECNOLOGÍAS DE LA INFORMACIÓN Y LAS COMUNICACIONES, NO HAY 26507 (1) DEL 11 MAYO 2021, EXPIRA 10 JULIO 2021 PLAZO 7.5 MESES A PARTIR DE LA SUSCRIPCION DEL ACTA DE INICIO SIN SOBREPASAR EL 31 DICIEMBRE 2021, PAGOS MENSUALES</t>
  </si>
  <si>
    <t>CESION DEL CPSP-291-2021 DE LUGO A SANCHEZ, A PARTIR DEL 24-06-2021 58424 11-05-2021 1978 $32.775.000.00 PRESTAR SERVICIOS PROFESIONALES EN TEMAS DE TECNOLOGÍA Y/O SISTEMAS DE LA ALCALDÍA LOCAL DE SUBA PARA LIDERAR Y COORDINAR LOS ESPACIOS DE SUBATIC Y BRINDAR APOYO A LOS TEMAS RELACIONADOS CON TECNOLOGÍAS DE LA INFORMACIÓN Y LAS COMUNICACIONES, NO HAY 26507 (1) DEL 11 MAYO 2021, EXPIRA 10 JULIO 2021</t>
  </si>
  <si>
    <t>CPSP-292-2021: 58344 10-05-2021 1978 $64.000.000.00 PRESTAR SERVICIOS PROFESIONALES ESPECIALIZADOS EN LA ALCALDÍA LOCAL DE SUBA, EN LOS TEMAS RELACIONADOS CON EL ÁREA DE SISTEMAS, GESTIÓN DE TIC Y TODO LO RELACIONADO CON EL RECURSO TECNOLÓGICO DE LA ALCALDÍA LOCAL DE SUBA, NO HAY 26234 (1) DEL 14 ABRIL 2021, EXPIRA 13 JUNIO 2021 PLAZO 8 MESES A PARTIR DE LA SUSCRIPCION DEL ACTA DE INICIO SIN SOBREPASAR EL 31 DICIEMBRE 2021, PAGOS MENSUALES</t>
  </si>
  <si>
    <t>CPSP-298-2021 58434 13-05-2021 1979 $44.660.000.00 APOYAR TECNICAMENTE LAS DISTINTAS ETAPAS DE LOS PROCESOS DE COMPETENCIA DE LAS INSPECCIONES DE POLICÍA DE LA LOCALIDAD, SEGÚN REPARTO, NO HAY 26525 (1) DEL 12 MAYO 2021, EXPIRA 11 JULIO 2021, PLAZO 7 MESES A PARTIR DE LA SUSCRIPCION DEL ACTA DE INICIO SIN SOBREPASAR EL 31 DICIEMBRE 2021, PAGOS MENSUALES</t>
  </si>
  <si>
    <t>CPSAG-299-2021 58792 18-05-2021 1978 $13.500.000.00 PRESTAR APOYO ASISTENCIAL AL ÁREA GESTIÓN DE DESARROLLO LOCAL ESPECIALMENTE EN EL CENTRO DE DOCUMENTACIÓN E INFORMACIÓN CDI DE LA ALCALDÍA LOCAL DE SUBA NO HAY 26549 (1) DEL 13 MAYO 2021 EXPIRA 12 JULIO 2021 PLAZO 7.5 MESES A PARTIR DE LA SUSCRIPCION DEL ACTA DE INICIO SIN SOBREPASAR EL 31 DICIEMBRE 2021, PAGOS MENSUALES</t>
  </si>
  <si>
    <t>CPSP-300-2021: 58436 11-05-2021 1979 $30.590.000.00 APOYAR JURÍDICAMENTE LA EJECUCIÓN DE LAS ACCIONES REQUERIDAS PARA LA DEPURACIÓN DE LAS ACTUACIONES ADMINISTRATIVAS QUE CURSAN EN LA ALCALDÍA LOCAL, NO HAY 26496 (1) DEL 11 MAYO 2021, EXPIRA 10 JULIO 2021 PLAZO 7 MESES A PARTIR DE LA SUSCRIPCION DEL ACTA DE INICIO SIN SOBREPASAR EL 31 DICIEMBRE 2021, PAGOS MENSUALES</t>
  </si>
  <si>
    <t>CPSAG-301-2021: 58793 18-05-2021 2032 $33.750.000.00 PRESTAR SERVICIOS DE APOYO EN LAS ACTIVIDADES DE SEGURIDAD Y CONVIVENCIA CIUDADANA Y RECUPERACIÓN DEL ESPACIO PÚBLICO PARA EL LOGRO DE LAS METAS DE GESTIÓN DE LA VIGENCIA NO HAY 26584 (2) DEL 18 MAYO 2021 EXPIRA 17 JULIO 2021.PLAZO 7.5 MESES A PARTIR DE LA SUSCRIPCION DEL ACTA DE INICIO SIN SOBREPASAR EL 31 DICIEMBRE 2021, PAGOS MENSUALES; SE REGISTRA HOY 16-06-2021 A LAS 09:54 YA QUE APENAS FUE SOLUCIONADO POR LA SHD EL INCONVENIENTE PRESENTADO CON EL CDP 151709 REPORTADO DESDE EL 02-06-2021. LAPT</t>
  </si>
  <si>
    <t>CPSAG-302-2021: 58793 18-05-2021 2032 $33.750.000.00 PRESTAR SERVICIOS DE APOYO EN LAS ACTIVIDADES DE SEGURIDAD Y CONVIVENCIA CIUDADANA Y RECUPERACIÓN DEL ESPACIO PÚBLICO PARA EL LOGRO DE LAS METAS DE GESTIÓN DE LA VIGENCIA NO HAY 26584 (2) DEL 18 MAYO 2021 EXPIRA 17 JULIO 2021 PLAZO 7.5 MESES A PARTIR DE LA SUSCRIPCION DEL ACTA DE INICIO SIN SOBREPASAR EL 31 DICIEMBRE 2021, PAGOS MENSUALES</t>
  </si>
  <si>
    <t>AOF-304-2021: 58667 28-04-2021 3.1.2.01.01.01.0002 $25.400.000.00 EQUIPOS DE INFORMACIÓN, COMPUTACIÓN Y TELECOMUNICACIONES TIC ADQUISICIÓN A MONTO AGOTABLE DE CONSUMIBLES PARA EL FUNCIONAMIENTO DE LAS IMPRESORAS DE LA ALCALDIA LOCAL DE SUBA, PLAZO 8 MESES A PARTIR DE LA SUSCRIPCION DEL ACTA DE INICIO Y/O HASATA AGOTAR RECURSOS, PAGOS MENSUALES</t>
  </si>
  <si>
    <t>CPSAG-305-2021: 58444 13-05-2021 1979 $78.750.000.00 APOYAR ADMINISTRATIVA Y ASISTENCIALMENTE A LAS INSPECCIONES DE POLICÍA DE LA LOCALIDAD NO HAY 26517 (5) Y 26518 (5) DEL 11 MAYO 2021, EXPIRA 10 JULIO 2021 PLAZO 7 MESES A PARTIR DE LA SUSCRIPCION DEL ACTA DE INICIO SIN SOBREPASAR EL 31 DICIEMBRE 2021, PAGOS MENSUALES</t>
  </si>
  <si>
    <t>CPSAG-306-2021: 58444 13-05-2021 1979 $78.750.000.00 APOYAR ADMINISTRATIVA Y ASISTENCIALMENTE A LAS INSPECCIONES DE POLICÍA DE LA LOCALIDAD NO HAY 26517 (5) Y 26518 (5) DEL 11 MAYO 2021, EXPIRA 10 JULIO 2021, PLAZO 7 MESES A PARTIR DE LA SUSCRIPCION DEL ACTA DE INICIO SIN SOBREPASAR EL 31 DICIEMBRE 2021, PAGOS MENSUALES</t>
  </si>
  <si>
    <t>CPSAG-307-2021: 58444 13-05-2021 1979 $78.750.000.00 APOYAR ADMINISTRATIVA Y ASISTENCIALMENTE A LAS INSPECCIONES DE POLICÍA DE LA LOCALIDAD NO HAY 26517 (5) Y 26518 (5) DEL 11 MAYO 2021, EXPIRA 10 JULIO 2021, PLAZO 7 MESES A PARTIR DE LA SUSCRIPCION DEL ACTA DE INICIO SIN SOBREPASAR EL 31 DICIEMBRE 2021, PAGOS MENSUALES</t>
  </si>
  <si>
    <t>CPSAG-308-2021: 58444 13-05-2021 1979 $78.750.000.00 APOYAR ADMINISTRATIVA Y ASISTENCIALMENTE A LAS INSPECCIONES DE POLICÍA DE LA LOCALIDAD NO HAY 26517 (5) Y 26518 (5) DEL 11 MAYO 2021, EXPIRA 10 JULIO 2021, PLAZO 7 MESES A PARTIR DE LA SUSCRIPCION DEL ACTA DE INICIO SIN SOBREPASAR EL 31 DICIEMBRE 2021, PAGOS MENSUALES</t>
  </si>
  <si>
    <t>CPSP-309-2021: 58445 13-05-2021 1978 $47.850.000.00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NO HAY 26519 (1) DEL 11 MAYO 2021, EXPIRA 10 JULIO 2021 PLAZO 7.5 MESES A PARTIR DE LA SUSCRIPCION DEL ACTA DE INICIO SIN SOBREPASAR EL 31 DICIEMBRE 2021, PAGOS MENSUALES</t>
  </si>
  <si>
    <t>CPSP-310-2021: 58790 18-05-2021 1979 $32.775.000.00 PRESTAR SERVICIOS PROFESIONALES PARA APOYAR LOS LINEAMIENTOS JURÍDICOS Y ADMINISTRATIVOS CON EL FIN DE APOYAR, REALIZAR SEGUIMIENTO Y ORIENTAR TEMAS EN LA DEPURACIÓN Y ASIGNACIÓN DE DOCUMENTOS EN TODO LO CORRESPONDIENTE AL ÁREA DE GESTIÓN POLICIVA DE LA ALCALDÍA LOCAL DE SUBA. NO HAY 26583 (1) DEL 18 MAYO 2021 EXPIRA 17 JULIO 2021 PLAZO 7.5 MESES A PARTIR DE LA SUSCRIPCION DEL ACTA DE INICIO SIN SOBREPASAR EL 31 DICIEMBRE 2021, PAGOS MENSUALES</t>
  </si>
  <si>
    <t>CPSAG-312-2021: 58444 13-05-2021 1979 $78.750.000.00 APOYAR ADMINISTRATIVA Y ASISTENCIALMENTE A LAS INSPECCIONES DE POLICÍA DE LA LOCALIDAD NO HAY 26517 (5) Y 26518 (5) DEL 11 MAYO 2021, EXPIRA 10 JULIO 2021, PLAZO 7 MESES A PARTIR DE LA SUSCRIPCION DEL ACTA DE INICIO SIN SOBREPASAR EL 31 DICIEMBRE 2021, PAGOS MENSUALES</t>
  </si>
  <si>
    <t>CPSP-313-2021: 58940 24-05-2021 1999 $44.660.000.00 PRESTAR LOS SERVICIOS PROFESIONALES COMO ABOGADO (A) PARA APOYAR LA GESTIÓN CONTRACTUAL DEL ÁREA GESTIÓN DEL DESARROLLO LOCAL DE LA ALCALDÍA LOCAL DE SUBA - INFRAESTRUCTURA, EN LOS DIFERENTES PROCESOS DE SELECCIÓN EN SUS ETAPAS PRECONTRACTUAL, CONTRACTUAL Y POSTCONTRACTUAL AL IGUAL REALIZAR TRÁMITE Y SEGUIMIENTO A PETICIONES REALIZADAS POR LA CIUDADANÍA, ÓRGANOS DE CONTROL Y DEMÁS. NO HAY 26604 (1) DEL 20 MAYO 2021 EXPIRA 19 JULIO 2021 PLAZO 7 MESES A PARTIR DE LA SUSCRIPCION DEL ACTA DE INICIO SIN SOBREPASAR EL 31 DICIEMBRE 2021, PAGOS MENSUALES</t>
  </si>
  <si>
    <t>CSU-315-2021: 58524 22-04-2021 3.1.2.02.02.03.0003.010 SERVICIOS DE PUBLICIDAD Y EL SUMINISTRO DE ESPACIO O TIEMPO PUBLICITARIOS: $ 27.000.000.00 CONTRATAR A MONTO AGOTABLE EL SUMINISTRO DE PRENDAS INSTITUCIONALES QUE REQUIERA LA ALCALDIA LOCAL DE SUBA, DE CONFORMIDAD CON LAS CONDICIONES, CANTIDADES Y ESPECIFICACIONES TECNICAS REQUERIDAS, PLAZO 2 MESES Y/O HASTA AGOTAR RECURSOS, A PARTIR DE LA SUSCRIPCION DEL ACTA DE INICIO, PAGOS PARCIALES</t>
  </si>
  <si>
    <t>CPSAG-316-2021: 58415 10-05-2021 1978 $53.250.000.00 APOYAR Y DAR SOPORTE TÉCNICO AL ADMINISTRADOR Y USUARIO FINAL DE LA RED DE SISTEMAS Y TECNOLOGÍA E INFORMACIÓN DE LA ALCALDÍA LOCAL, NO HAY 26468 (2) DEL 06 MAYO 2021, EXPIRA 05 JULIO 2021, PLAZO 7.5 MESES A PARTIR DE LA SUSCRIPCION DEL ACTA DE INICIO SIN SOBREPASAR EL 31 DICIEMBRE 2021, PAGOS MENSUALES</t>
  </si>
  <si>
    <t>CSE-317-2021: 58876 12-05-2021 3.1.2.02.02.02.0001.008 SERVICIOS DE SEGUROS CONTRA INCENDIO, TERREMOTO O SUSTRACCIÓN $150.193.158.00 CONTRATAR LOS SEGUROS QUE AMPAREN LOS INTERESES PATRIMONIALES, ASÍ COMO LOS BIENES QUE ESTÉN BAJO SU RESPONSABILIDAD, CUSTODIA, CUIDADO Y CONTROL, O POR LOS QUE PUEDA SER LEGALMENTE RESPONSABLE, ASÍ COMO LA EXPEDICIÓN DE CUALQUIER OTRA PÓLIZA DE SEGUROS QUE REQUIERA LA ENTIDAD EN EL DESARROLLO DE SU ACTIVIDAD, PLAZO 280 DIAS MESES A PARTIR DE LA SUSCRIPCION DEL ACTA DE INICIO, PAGO 30 DIAS CALENDARIO</t>
  </si>
  <si>
    <t>ORFEO 7943 23-04-2021 RESOLUCION 319-2021 FDL SUBA: ORDÉNESE AL RESPONSABLE DE PRESUPUESTO DEL FONDO DE DESARROLLO LOCAL DE SUBA, EXPEDIR CON CARGO AL PROYECTO NO. 1977 SUBA PARTICIPA, INCIDE Y RECONSTRUYE LA CONFIANZA CIUDADANA DEL PRESUPUESTO ANUAL DEL FONDO DE DESARROLLO LOCAL DE SUBA VIGENCIA FISCAL DEL AÑO 2021, EL CERTIFICADO DE DISPONIBILIDAD PRESUPUESTAL Y CERTIFICADO DE REGISTRO PRESUPUESTAL, POR VALOR DE UN MILLON TRESCIENTOS OCHENTA MIL PESOS M/CTE ($1.380.000) QUE GARANTICEN LA APROPIACIÓN DE LOS RECURSOS ESTABLECIDOS SEGÚN EL ACUERDO CONCILIATORIO REALIZADO A INSTANCIAS DE LA PROCURADURÍA 6 JUDICIAL II PARA ASUNTOS ADMINISTRATIVOS, CONTENIDA EN ACTA DE CONCILIACIÓN RADICADO NO. E-2020-379860 APROBADA POR EL JUZGADO VEINTE ADMINISTRATIVO DE ORALIDAD DEL CIRCUITO DE BOGOTÁ, SECCIÓN SEGUNDA EL DÍA 22 DE ENERO DE 2021.</t>
  </si>
  <si>
    <t>CPSAG-321-2021: 58728 11-06-2021 1966 $7.964.176.00 PRESTAR LOS SERVICIOS DE APOYO EN EL ÁREA DE GESTIÓN DEL DESARROLLO LOCAL, PARA REALIZAR EL ACOMPAÑAMIENTO DE LAS ACTIVIDADES RELACIONADAS CON LA FORMACIÓN EN REPARACIÓN Y MANTENIMIENTO DE BICICLETAS, QUE HACE PARTE DEL DESARROLLO DE LAS ACCIONES DERIVADAS DE PRESUPUESTOS PARTICIPATIVOS DE LA META DE REVITALIZACIÓN DE MIPYMES Y/O EMPRENDIMIENTOS POTENCIALIZADOS DENTRO DE LAS AGLOMERACIONES ECONÓMICAS QUE FOMENTAN EL EMPLEO Y/O NUEVAS ACTIVIDADES ECONÓMICAS, NO HAY 26701 (1) DEL 09 JUNIO 2021 EXPIRA 08 AGOSTO 2021 PLAZO 3 MESES A PARTIR DE LA SUSCRIPCION DEL ACTA DE INICIO SIN SOBREPASAR EL 31 DICIEMBRE 2021, PAGOS MENSUALES</t>
  </si>
  <si>
    <t>CPSAG-322-2021: 59726 22-06-2021 2032 SUBA CONVIVE CON SEGURIDAD Y TRANQUILIDAD $56.250.000.00 PRESTAR SERVICIOS DE APOYO EN LAS ACTIVIDADES DE SEGURIDAD Y CONVIVENCIA CIUDADANA Y RECUPERACIÓN DEL ESPACIO PÚBLICO PARA EL LOGRO DE LAS METAS DE GESTIÓN DE LA VIGENCIA, NO HAY 26797 (5) DEL 22 JUNIO 2021 EXPIRA 21 AGOSTO 2021 PLAZO 5 MESES A PARTIR DE LA SUSCRIPCION DEL ACTA DE INICIO SIN SOBREPASAR EL 31 DICIEMBRE 2021, PAGOS MENSUALES</t>
  </si>
  <si>
    <t>RESOLUCION 323-2021 30-04-2021: ORDENAR AL ÁREA DE CONTABILIDAD Y PRESUPUESTO –ÁREA DE GESTIÓN DE DESARROLLO LOCAL-DE LA ALCALDÍA LOCAL DE SUBA EMITIR LOS CERTIFICADOS DE DISPONIBILIDAD PRESUPUESTAL Y LOS CERTIFICADOS DE REGISTRO PRESUPUESTAL POR LOS VALORES QUE A CONTINUACIÓN SE INDICAN Y CON CARGO A LOS RUBROS DE INVERSIÓN, ASÍ:  1. PROYECTO Nº. 1978 "SUBA CON UNA GESTIÓN PÚBLICA TRASPARENTE Y EFICIENTE" CÓDIGO PRESUPUESTAL 1-33-01-16-05-57-1978, POR VALOR DE DOS MILLONES CUATROCIENTOS NOVENTA Y TRES MIL TRESCIENTOS PESOS M/CTE. ($2.493.300) CORRESPONDIENTE AL PAGO DE ARL RIESGO V. 2. PROYECTO Nº 1979 " INSPECCIÓN VIGILANCIA Y CONTROL MÁS EFICIENTE" CÓDIGO PRESUPUESTAL 1-33-01-16-05-57-1979, POR VALOR DE UN MILLÓN DIECISÉIS MIL SEISCIENTOS PESOS M/CTE. ($1.016.600) CORRESPONDIENTE AL PAGO DE ARL RIESGO V. 3. PROYECTO Nº.1999 "MEJOR INFRAESTRUCTURA PARA LA MOVILIDAD EN SUBA" CÓDIGO PRESUPUESTAL 1-33-01-16-04-49-1999, POR VALOR DE TRES MILLONES CIENTO CUARENTA Y DOS MIL QUINIENTOS CINCUENTA PESOS M/CTE. ($3.142.550+150) CORRESPONDIENTE AL PAGO DE ARL RIESGO IV Y V. 4. PROYECTO Nº 2032 " SUBA CONVIVE CON SEGURIDAD Y TRANQUILIDAD" CÓDIGO PRESUPUESTAL 1-33-01-16-03-43-2032, POR VALOR DE CIENTO OCHENTA Y TRES MIL OCHOCIENTOS PESOS M/CTE. ($183.800+100) CORRESPONDIENTE AL PAGO DE ARL RIESGO V.  UNA VEZ VERIFICADA LA DISPONIBILIDAD PRESUPUESTAL Y REGISTRO PRESUPUESTAL, SE ORDENARÁ AL ÁREA DE CONTABILIDAD Y PRESUPUESTO – ÁREA DE GESTIÓN DE DESARROLLO LOCAL – DE LA ALCALDÍA LOCAL DE SUBA EL PAGO DE LOS APORTES POR EL CONCEPTO DE ADMINISTRADORA DE RIESGOS LABORALES – ARL-, DE MANERA MENSUAL A LA EMPRESA POSITIVA COMPAÑÍA DE SEGUROS S.A., CON NIT Nº.860.011.153-6.</t>
  </si>
  <si>
    <t>CPSP-323-2021: 59268 09-06-2021 1977 SUBA PARTICIPA, INCIDE Y RECONSTRUYE LA CONFIANZA CIUDADANA. $32.688.000.00 PRESTACIÓN DE SERVICIOS PROFESIONALES COMO DESARROLLADOR WEB PARA REALIZAR EL DESARROLLO FRONTEND Y BACKEND, QUE SEAN REQUERIDOS DENTRO DEL PROCESO DE CREACIÓN DE LA PLATAFORMA TECNOLÓGICA PARA PROCESOS DE FORMACIÓN DENTRO DEL LABORATORIO DE INNOVACIÓN DIGITAL Y PARTICIPATIVO SUBALAB, EN EL MARCO DEL USO Y APROPIACIÓN TIC PARA LA REACTIVACIÓN ECONÓMICA Y SOCIAL, NO HAY 26698 (1) DEL 09 JUNIO 2021 08 EXPIRA AGOSTO 2021 PLAZO 6 MESES A PARTIR DE LA SUSCRIPCION DEL ACTA DE INICIO SIN SOBREPASAR EL 31 DICIEMBRE 2021, PAGOS MENSUALES</t>
  </si>
  <si>
    <t>AJUSTE DE VALORES RESOLUCION 324-2021 30-04-2021: ORDENAR AL ÁREA DE CONTABILIDAD Y PRESUPUESTO –ÁREA DE GESTIÓN DE DESARROLLO LOCAL- DE LA ALCALDÍA LOCAL DE SUBA EMITIR LOS CERTIFICADOS DE DISPONIBILIDAD PRESUPUESTAL Y LOS CERTIFICADOS DE REGISTRO PRESUPUESTAL POR LOS VALORES QUE A CONTINUACIÓN SE INDICAN Y CON CARGO A LOS RUBROS DE INVERSIÓN, ASÍ:  1. PROYECTO Nº. 1970 “SUBA RECUPERA Y MANTIENE SUS PARQUES” CÓDIGO PRESUPUESTAL 133011602330000001970, POR VALOR DE TRESCIENTOS CINCUENTA Y CINCO MIL TRESCIENTOS PESOS M/CTE. ($355.300) CORRESPONDIENTE AL PAGO DE ARL RIESGO V. 2. PROYECTO Nº. 1978 “SUBA CON UNA GESTIÓN PÚBLICA TRASPARENTE Y EFICIENTE” CÓDIGO PRESUPUESTAL 133011605570000001978, POR VALOR DE UN MILLÓN SETECIENTOS TRECE MIL NOVECIENTOS CINCUENTA PESOS M/CTE.($1.713.950) CORRESPONDIENTE AL PAGO DE ARL RIESGO IV Y V. 3. PROYECTO Nº. 1979 “INSPECCIÓN VIGILANCIA Y CONTROL MAS EFICIENTE” CÓDIGO PRESUPUESTAL 133011605570000001979, POR VALOR DE CINCO MILLONES TRESCIENTOS SETENTA MIL SETECIENTOS PESOS M/CTE. ($ 5.370.700) CORRESPONDIENTE AL PAGO ARL RIESGO IV Y V. 4. PROYECTO Nº. 1999 “MEJOR INFRAESTRUCTURA PARA LA MOVILIDAD EN SUBA” CÓDIGO PRESUPUESTAL 133011604490000001999, POR VALOR DE UN MILLÓN OCHOCIENTOS CUARENTA Y SEIS MIL PESOS M/CTE. ($1.846.000) CORRESPONDIENTE AL PAGO DE ARL RIESGO IV Y V. 5. PROYECTO Nº. 2015 “CONVIVIENDO CON SEGURIDAD Y JUSTICIA” CÓDIGO PRESUPUESTAL 133011603480000002015, POR VALOR DE CIENTO SETENTA Y SIETE MIL SEISCIENTOS CINCUENTA PESOS M/CTE. ($177.650) CORRESPONDIENTE AL PAGO DE ARL RIESGO V. 6. PROYECTO Nº. 2031 “SUBA PREVIENE Y REDUCE RIESGOS NATURALES” CÓDIGO PRESUPUESTAL 133011602300000002031, POR VALOR DE TRESCIENTOS CINCUENTA Y CINCO MIL TRESCIENTOSPESOS M/CTE. ($ 355.300) CORRESPONDIENTE AL PAGO DE ARL RIESGO V. 7. PROYECTO Nº. 2032 “SUBA CONVIVE CON SEGURIDAD Y TRANQUILIDAD” CÓDIGO PRESUPUESTAL 133011603430000002032, POR VALOR DE DOS MILLONES SETENTA Y DOS MIL CUATROCIENTOS PESOS M/CTE. ($ 2.072.400) CORRESPONDIENTE AL PAGO DE ARL RIESGO V.  UNA VEZ VERIFICADA LA DISPONIBILIDAD PRESUPUESTAL Y REGISTRO PRESUPUESTAL, SE ORDENARÁ AL ÁREA DE CONTABILIDAD Y PRESUPUESTO – ÁREA DE GESTIÓN DE DESARROLLO LOCAL – DE LA ALCALDÍA LOCAL DE SUBA EL PAGO DE LOS APORTES POR EL CONCEPTO DE ADMINISTRADORA DE RIESGOS LABORALES – ARL-, DE MANERA MENSUAL A LA EMPRESA POSITIVA COMPAÑÍA DE SEGUROS S.A., CON NIT Nº.860.011.153-6.</t>
  </si>
  <si>
    <t>CPSP-324-2021: 58410 11-05-2021 1978 $43.500.000.00 APOYAR JURÍDICAMENTE EN LA SUSTANCIACIÓN Y REVISIÓN DE LAS DISTINTAS ACTUACIONES QUE REQUIERA EL ÁREA DE GESTIÓN DEL DESARROLLO LOCAL PARA EL CUMPLIMIENTO DE LAS METAS DEL PLAN DE DESARROLLO LOCAL DE LA VIGENCIA Y CONTRATOS DE FUNCIONAMIENTO, NO HAY 26506 (1) DEL 11 MAYO 2021, EXPIRA 10 JULIO 2021 PLAZO 7 MESES A PARTIR DE LA SUSCRIPCION DEL ACTA DE INICIO SIN SOBREPASAR EL 31 DICIEMBRE 2021, PAGOS MENSUALES</t>
  </si>
  <si>
    <t>CESION DEL CPSP-324-2021 DE STEFFI ACEVEDO A CELIANO VEGA A PARTIR DEL 01-10-2021 58410 11-05-2021 1978 $43.500.000.00 APOYAR JURÍDICAMENTE EN LA SUSTANCIACIÓN Y REVISIÓN DE LAS DISTINTAS ACTUACIONES QUE REQUIERA EL ÁREA DE GESTIÓN DEL DESARROLLO LOCAL PARA EL CUMPLIMIENTO DE LAS METAS DEL PLAN DE DESARROLLO LOCAL DE LA VIGENCIA Y CONTRATOS DE FUNCIONAMIENTO, NO HAY 26506 (1) DEL 11 MAYO 2021, EXPIRA 10 JULIO 2021</t>
  </si>
  <si>
    <t>CPSP-325-2021: 59281 09-06-2021 1977 SUBA PARTICIPA, INCIDE Y RECONSTRUYE LA CONFIANZA CIUDADANA. $32.688.000.00 PRESTACIÓN DE SERVICIOS PROFESIONALES PARA LIDERAR EL EQUIPO DE EXPERIMENTACIÓN Y ACOMPAÑAMIENTO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 PARA LA REACTIVACIÓN ECONÓMICA Y SOCIAL, NO HAY 26700 (1) DEL 09 JUNIO 2021 EXPIRA 08 AGOSTO 2021 PLAZO 6 MESES A PARTIR DE LA SUSCRIPCION DEL ACTA DE INICIO SIN SOBREPASAR EL 31 DICIEMBRE 2021, PAGOS MENSUALES</t>
  </si>
  <si>
    <t>ADICION POR $17.500.000.00 Y PRORROGA POR 30 DIAS A PARTIR DEL VENCIMINTO DEL PLAZO INICIALMENTE PACTADO, AL CIN-326-2019, TECAL INGENIERIA SAS</t>
  </si>
  <si>
    <t>CPSP-326-2021: 58430 11-05-2021 1978 $32.775.000.00 PRESTAR SERVICIOS PROFESIONALES CON EL FIN DE APOYAR AL PROMOTOR DE LA MEJORA LOCAL EN LOS PROCESOS DE IMPLEMENTACIÓN DE HERRAMIENTAS DE GESTIÓN, SIGUIENDO LOS LINEAMIENTOS METODOLÓGICOS ESTABLECIDOS POR LA OFICINA ASESORA DE PLANEACIÓN DE LA SECRETARÍA DISTRITAL DE GOBIERNO, EN EL FONDO DE DESARROLLO LOCAL DE SUBA, DE ACUERDO CON LOS ESTUDIOS PREVIOS, NO HAY 26509 (1) DEL 11 MAYO 2021, EXPIRA 10 JULIO 2021 PLAZO 7.5 MESES A PARTIR DE LA SUSCRIPCION DEL ACTA DE INICIO SIN SOBREPASAR EL 31 DICIEMBRE 2021, PAGOS MENSUALES</t>
  </si>
  <si>
    <t>CPS-327-2021; 58917 14-05-2021 3.1.2.02.02.03.0003.010 SERVICIOS DE PUBLICIDAD Y EL SUMINISTRO DE ESPACIO O TIEMPO PUBLICITARIOS 130.000.000.00 Y 3.1.2.02.02.03.0007.003 SERVICIOS RELACIONADOS CON LA IMPRESIÓN $30.000.000.00 CONTRATAR A MONTO AGOTABLE LOS SERVICIOS DE DIVULGACIÓN Y DIFUSIÓN DE TODAS LAS CAMPAÑAS, ACCIONES Y ACTIVIDADES INSTITUCIONALES Y DE BIEN E INTERES PÚBLICO, DESARROLLADAS POR LA ALCALDÍA LOCAL DE SUBA, PLAZO 10 MESES Y/O HASTA AGOTAR RECURSOS A PARTIR DE LA SUSCRIPCION DEL ACTA DE INICIO SIN SOBREPASAR EL 31 DICIEMBRE 2021, PAGOS MENSUALES</t>
  </si>
  <si>
    <t>CIA-328-2021: 59424 11-06-2021 3.3.1.16.01.17.1994 5.578.605.000.00: ACCESO $ 4.585.108.000, PERMANENCIA $ 993.497.000; 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 PLAZO HASTA EL 30 JUNIO 2027 A PARTIR DE LA SUSCRIPCION DEL ACTA DE INICIO SIN SOBREPASAR EL 31 DICIEMBRE 2021</t>
  </si>
  <si>
    <t>CPSP-329-2021: 59280 09-06-2021 1977 SUBA PARTICIPA, INCIDE Y RECONSTRUYE LA CONFIANZA CIUDADANA. $32.688.000.00 PRESTACIÓN DE SERVICIOS PROFESIONALES PARA LIDERAR EL EQUIPO DE FORMACIÓN DEL LABORATORIO DE INNOVACIÓN DIGITAL DE SUBA Y REALIZAR EL ACOMPAÑAMIENTO PEDAGÓGICO PARA DESARROLLAR LOS PROCESOS DE FORMACIÓN QUE CONTRIBUYAN AL FORTALECIMIENTO DE LAS COMPETENCIAS CIUDADANAS DE LA LOCALIDAD DE SUBA, SUBALAB, EN EL MARCO DEL USO Y APROPIACIÓN TIC PARA LA REACTIVACIÓN ECONÓMICA Y SOCIAL, NO HAY 26699 (1) DEL 09 JUNIO 2021 EXPIRA 08 AGOSTO 2021 PLAZO 6 MESES A PARTIR DE LA SUSCRIPCION DEL ACTA DE INICIO SIN SOBREPASAR EL 31 DICIEMBRE 2021, PAGOS MENSUALES</t>
  </si>
  <si>
    <t>CESION DEL CPSP-329-2021 DE ANDRES MATEUS A DIANA SOCHA A PARTIR DEL 01-11-2021 59280 09-06-2021 1977 SUBA PARTICIPA, INCIDE Y RECONSTRUYE LA CONFIANZA CIUDADANA. $32.688.000.00 PRESTACIÓN DE SERVICIOS PROFESIONALES PARA LIDERAR EL EQUIPO DE FORMACIÓN DEL LABORATORIO DE INNOVACIÓN DIGITAL DE SUBA Y REALIZAR EL ACOMPAÑAMIENTO PEDAGÓGICO PARA DESARROLLAR LOS PROCESOS DE FORMACIÓN QUE CONTRIBUYAN AL FORTALECIMIENTO DE LAS COMPETENCIAS CIUDADANAS DE LA LOCALIDAD DE SUBA, SUBALAB, EN EL MARCO DEL USO Y APROPIACIÓN TIC PARA LA REACTIVACIÓN ECONÓMICA Y SOCIAL, NO HAY 26699 (1) DEL 09 JUNIO 2021 EXPIRA 08 AGOSTO 2021</t>
  </si>
  <si>
    <t>CPSAG-330-2021: 59726 22-06-2021 2032 SUBA CONVIVE CON SEGURIDAD Y TRANQUILIDAD $56.250.000.00 PRESTAR SERVICIOS DE APOYO EN LAS ACTIVIDADES DE SEGURIDAD Y CONVIVENCIA CIUDADANA Y RECUPERACIÓN DEL ESPACIO PÚBLICO PARA EL LOGRO DE LAS METAS DE GESTIÓN DE LA VIGENCIA, NO HAY 26797 (5) DEL 22 JUNIO 2021 EXPIRA 21 AGOSTO 2021 PLAZO 5 MESES A PARTIR DE LA SUSCRIPCION DEL ACTA DE INICIO SIN SOBREPASAR EL 31 DICIEMBRE 2021, PAGOS MENSUALES</t>
  </si>
  <si>
    <t>CCI-332-2021:59944 30-06-2021 1977 SUBA PARTICIPA, INCIDE Y RECONSTRUYE LA CONFIANZA CIUDADANA. $2.150.000.000.00: AUNAR ESFUERZOS TÉCNICOS, ADMINISTRATIVOS Y FINANCIEROS ENTRE EL FONDO DE DESARROLLO LOCAL DE SUBA Y LA ORGANIZACIÓN DE ESTADOS IBEROAMERICANOS PARA LA EDUCACIÓN, LA CIENCIA Y LA CULTURA (OEI) PARA IMPLEMENTAR EL MODELO DE FORTALECIMIENTO DE ORGANIZACIONES SOCIALES, COMUNITARIAS, COMUNALES E INSTANCIAS EN LA LOCALIDAD DE SUBA PARA PROMOVER LA PARTICIPACIÓN INCIDENTE PLAZO 7 MESES A PARTIR DE LA SUSCRIPCION DEL ACTA DE INICIO</t>
  </si>
  <si>
    <t>CPSAG-333-2021: 59726 22-06-2021 2032 SUBA CONVIVE CON SEGURIDAD Y TRANQUILIDAD $56.250.000.00 PRESTAR SERVICIOS DE APOYO EN LAS ACTIVIDADES DE SEGURIDAD Y CONVIVENCIA CIUDADANA Y RECUPERACIÓN DEL ESPACIO PÚBLICO PARA EL LOGRO DE LAS METAS DE GESTIÓN DE LA VIGENCIA, NO HAY 26797 (5) DEL 22 JUNIO 2021 EXPIRA 21 AGOSTO 2021 PLAZO 5 MESES A PARTIR DE LA SUSCRIPCION DEL ACTA DE INICIO SIN SOBREPASAR EL 31 DICIEMBRE 2021, PAGOS MENSUALES</t>
  </si>
  <si>
    <t>CPSP-334-2021: 59763 24-06-2021 1977 SUBA PARTICIPA, INCIDE Y RECONSTRUYE LA CONFIANZA CIUDADANA. $32.688.000.00 PRESTACIÓN DE SERVICIOS PROFESIONALES PARA LIDERAR EL EQUIPO DE INVESTIGACIÓN Y AL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 PARA LA REACTIVACIÓN ECONÓMICA Y SOCIAL, NO HAY 26833 (1) DEL 24 JUNIO 2021 EXPIRA 23 AGOSTO 2021 PLAZO 6 MESES A PARTIR DE LA SUSCRIPCION DEL ACTA DE INICIO SIN SOBREPASAR EL 31 DICIEMBRE 2021, PAGOS MENSUALES</t>
  </si>
  <si>
    <t>CIA-335-2021: 59896 30-03-2021 1966 FORTALECIENDO EL TEJIDO ECONÓMICO LOCAL $4.091.084.925.00 AUNAR ESFUERZOS PARA LA COOPERACIÓN ADMINISTRATIVA, TÉCNICA Y ECONÓMICA, ENTRE EL PROGRAMA PARA LAS NACIONES UNIDAS PARA EL DESARROLLO (PNUD) Y EL FONDO DE DESARROLLO LOCAL DE SUBA, CON EL FIN DE IMPLEMENTAR ESTRATEGIAS QUE PROMUEVAN EL FORTALECIMIENTO A LOS EMPRENDIMIENTOS DE LA ECONOMÍA POPULAR DE LA LOCALIDAD DE SUBA Y LAS UNIDADES PRODUCTIVAS FAMILIARES Y/O POBLACIONES DEDICADAS A ACTIVIDADES TRADICIONALES QUE PERMITEN GENERAR INGRESOS (AUTOEMPLEO), Y EL FORTALECIMIENTO DE MIPYMES LOCALES, A TRAVÉS DE UN PROCESO DE ACOMPAÑAMIENTO ESPECIALIZADO QUE PERMITA EL MEJORAMIENTO DE LAS COMPETENCIAS DE LOS EMPRESARIOS Y LAS CONDICIONES DE SUS NEGOCIOS Y DE ESTA FORMA APORTAR DE FORMA SIGNIFICATIVA AL CUMPLIMIENTO DE LA AGENDA DE REACTIVACIÓN ECONÓMICA EN LA LOCALIDAD, PARA EL DESARROLLO DE LA RUTA EMPRENDIMIENTO LOCAL Y LA RUTA DEL FORTALECIMIENTO EMPRESARIAL POR EL FDL SUBA, 3 PAGOS PARCIALES.</t>
  </si>
  <si>
    <t>CONTRATO-336-2021: 59050 24-05-2021 1979 $150.000.000.00 CONTRATAR A PRECIOS UNITARIOS Y A MONTO AGOTABLE LOS SERVICIOS DE APOYO TÉCNICO EN METROLOGÍA LEGAL EN LA MODALIDAD DE VERIFICACIÓN DE EQUIPOS E INSTRUMENTOS DE MEDICIÓN (BALANZAS, BÁSCULAS Y SURTIDORES DE COMBUSTIBLE DERIVADOS DEL PETRÓLEO) PARA LA SUPERVISIÓN DE LOS MISMOS EN ESTABLECIMIENTOS COMERCIALES Y DEMÁS ESPACIOS DONDE SE REQUIERA DE LA LOCALIDAD DE SUBA PLAZO 5 MESES A PARTIR DE LA SUSCRIPCION DEL ACTA DE INICIO, PAGOS MENSUALES HASTA POR EL 90% Y 10% CONTRA LIQUIDACION</t>
  </si>
  <si>
    <t>CPSAG-337-2021: 60168 14-07-2021 1963 SUBA UNA COMUNIDAD QUE SE MUEVE $17.750.000.00 PRESTAR SERVICIOS TÉCNICOS COMO APOYO DEL SECTOR DEPORTIVO EN EL ÁREA DE GESTIÓN DEL DESARROLLO LOCAL ESPECIALMENTE EN LA ATENCIÓN DE ACTIVIDADES RELACIONADAS CON LA PARTICIPACIÓN CIUDADANA DE LA ALCALDÍA LOCAL DE SUBA PARA LOGRAR CON EL CUMPLIMIENTO DE LAS METAS DEL PLAN DE DESARROLLO LOCAL DE LA VIGENCIA, NO HAY 27071 (1) DEL 13 JULIO 2021 EXPIRA 12 SEPTIEMBRE 2021 PLAZO 5 MESES A PARTIR DE LA SUSCRIPCION DEL ACTA DE INICIO SIN SOBREPASAR EL 31 DICIEMBRE 2021, PAGOS MENSUALES</t>
  </si>
  <si>
    <t>CPSAG-338-2021: 59726 22-06-2021 2032 SUBA CONVIVE CON SEGURIDAD Y TRANQUILIDAD $56.250.000.00 PRESTAR SERVICIOS DE APOYO EN LAS ACTIVIDADES DE SEGURIDAD Y CONVIVENCIA CIUDADANA Y RECUPERACIÓN DEL ESPACIO PÚBLICO PARA EL LOGRO DE LAS METAS DE GESTIÓN DE LA VIGENCIA, NO HAY 26797 (5) DEL 22 JUNIO 2021 EXPIRA 21 AGOSTO 2021 PLAZO 5 MESES A PARTIR DE LA SUSCRIPCION DEL ACTA DE INICIO SIN SOBREPASAR EL 31 DICIEMBRE 2021, PAGOS MENSUALES</t>
  </si>
  <si>
    <t>CPSP-339-2021: 59910 07-07-2021 1998 ESPACIO PÚBLICO UN LUGAR DE ENCUENTRO LIBRE Y DEMOCRÁTICO $48.070.000.00 PRESTAR SERVICIOS PROFESIONALES EN EL ÁREA DE GESTIÓN DEL DESARROLLO LOCAL DE LA ALCALDÍA LOCAL DE SUBA EN TEMAS DE PLANEACIÓN, PARA LOGRAR EL CUMPLIMIENTO DE LAS METAS DEL PLAN DE DESARROLLO LOCAL DE LA VIGENCIA, NO HAY 27008 (2) DEL 07 JULIO 2021 EXPIRA 06 SEPTIEMBRE 2021 PLAZO 5 MESES A PARTIR DE LA SUSCRIPCION DEL ACTA DE INICIO SIN SOBREPASAR EL 31 DICIEMBRE 2021, PAGOS MENSUALES</t>
  </si>
  <si>
    <t>CPSAG-340-2021: 59726 22-06-2021 2032 SUBA CONVIVE CON SEGURIDAD Y TRANQUILIDAD $56.250.000.00 PRESTAR SERVICIOS DE APOYO EN LAS ACTIVIDADES DE SEGURIDAD Y CONVIVENCIA CIUDADANA Y RECUPERACIÓN DEL ESPACIO PÚBLICO PARA EL LOGRO DE LAS METAS DE GESTIÓN DE LA VIGENCIA, NO HAY 26797 (5) DEL 22 JUNIO 2021 EXPIRA 21 AGOSTO 2021 PLAZO 5 MESES A PARTIR DE LA SUSCRIPCION DEL ACTA DE INICIO SIN SOBREPASAR EL 31 DICIEMBRE 2021, PAGOS MENSUALES</t>
  </si>
  <si>
    <t>CPSAG-341-2021: 60055 12-07-2021 1966 FORTALECIENDO EL TEJIDO ECONÓMICO LOCAL $7.904.176.00 PRESTAR LOS SERVICIOS DE APOYO EN EL ÁREA DE GESTIÓN DEL DESARROLLO LOCAL, PARA REALIZAR EL ACOMPAÑAMIENTO DE LAS ACTIVIDADES RELACIONADAS CON LA FORMACIÓN EN REPOSTERÍA, QUE HACE PARTE DEL DESARROLLO DE LAS ACCIONES DERIVADAS DE PRESUPUESTOS PARTICIPATIVOS DE LA META DE PROMOCIÓN DE MIPYMES Y/O EMPRENDIMIENTOS EN PROCESOS DE RECONVERSIÓN HACIA ACTIVIDADES SOSTENIBLES , NO HAY 27056 (1) DEL 09 JULIO 2021 EXPIRA 08 SEPTIEMBRE 2021 PLAZO 3 MESES A PARTIR DE LA SUSCRIPCION DEL ACTA DE INICIO SIN SOBREPASAR EL 31 DICIEMBRE 2021, PAGOS MENSUALES</t>
  </si>
  <si>
    <t>CPSP-342-2021: 59324 08-06-2021 1978 $38.280.000.00 PRESTAR SERVICIOS DE APOYO PROFESIONAL AL ÁREA DE GESTIÓN DEL DESARROLLO LOCAL - ADMINISTRATIVA Y FINANCIERA PARA ADELANTAR LAS ACTIVIDADES QUE DEN CUMPLIMIENTO A PROCEDIMIENTOS ADMINISTRATIVOS Y CONTABLES APLICABLES, NO HAY 26703 (1) DEL 09 JUNIO 2021 EXPIRA 08 AGOSTO 2021 PLAZO 6 MESES A PARTIR DE LA SUSCRIPCION DEL ACTA DE INICIO SIN SOBREPASAR EL 31 DICIEMBRE 2021, PAGOS MENSUALES</t>
  </si>
  <si>
    <t>CPSP-343-2021: 60863 09-08-2021 1965 SUBA TERRITORIO CULTURAL $25.965.000.00: PRESTAR SUS SERVICIOS PROFESIONALES EN EL ÁREA DE GESTIÓN DE DESARROLLO LOCAL DE LA ALCALDÍA LOCAL DE SUBA, PARA LA VERIFICACIÓN E IMPLEMENTACIÓN DE ACTIVIDADES PARA REALIZAR LA CARTOGRAFÍA SOCIAL DEL SECTOR LOCAL DE CULTURA, CONFORME LOS LINEAMIENTOS METODOLÓGICOS ESTABLECIDOS PARA TAL FIN, NO HAY 27388 (1) DEL 09 AGOSTO 2021 EXPIRA 08 OCTUBRE 2021 PLAZO 4.5 MESES A PARTIR DE LA SUSCRIPCION DEL ACTA DE INICIO SIN SOBREPASAR EL 31 DICIEMBRE 2021, PAGOS MENSUALES</t>
  </si>
  <si>
    <t>CIA-345-2021: 60315 15-07-2021 $624.555.777.00 1969 MAS ARBOLES MÁS VIDA $136.262.258.00, 1995 SEMBRANDO EMPRENDIMIENTO URBANO $245.092.844.00 Y 1997 SUBA REVERDECE $243.200.675.00: AUNAR ESFUERZOS TÉCNICOS, ADMINISTRATIVOS Y FINANCIEROS ENTRE EL JARDÍN BOTÁNICO JOSÉ CELESTINO MUTIS JBB Y EL FONDO DE DESARROLLO LOCAL DE SUBA PARA EJECUTAR ACTIVIDADES DE PROMOCIÓN, FORTALECIMIENTO Y MANEJO DE COBERTURAS VEGETALES EN LA LOCALIDAD DE SUBA, PLAZO 5 MESES A PARTIR DE LA SUSCRIPCION DEL ACTA DE INICIO</t>
  </si>
  <si>
    <t>CIA-345-2021: 60315 15-07-2021 $624.555.777.00 1969 MAS ARBOLES MÁS VIDA $136.262.258.00, 1995 SEMBRANDO EMPRENDIMIENTO URBANO $245.092.844.00 Y 1997 SUBA REVERDECE $243.200.675.00: AUNAR ESFUERZOS TÉCNICOS&lt;(&gt;,&lt;)&gt; ADMINISTRATIVOS Y FINANCIEROS ENTRE EL JARDÍN BOTÁNICO JOSÉ CELESTINO MUTIS JBB Y EL FONDO DE DESARROLLO LOCAL DE SUBA PARA EJECUTAR ACTIVIDADES DE PROMOCIÓN, FORTALECIMIENTO Y MANEJO DE COBERTURAS VEGETALES EN LA LOCALIDAD DE SUBA, , PLAZO 5 MESES A PARTIR DE LA SUSCRIPCION DEL ACTA DE INICIO&lt;(&gt;,&lt;)&gt; SE CORRIGE ERROR EN LA ELABORACION DEL CDP 875 Y CRP 1034 DE 2021 AL IMPUTAR RECURSOS AL PROYECTO 1977 SIENDO EL CORRECTO EL 1997; LAPT, 03-092021</t>
  </si>
  <si>
    <t>AOF-346-2021: 60295 16-07-2021 1978 SUBA CON UNA GESTIÓN PÚBLICA TRASPARENTE Y EFICIENTE $21.120.000.00 ADQUISICIÓN DE DESFIBRILADORES EXTERNOS AUTOMÁTICOS (DEA) PARA LAS SEDES DE LA ALCALDÍA LOCAL DE SUBA PLAZO 2 MESES A PARTIR DE LA SUSCRIPCION DEL ACTA DE INICIO, PAGO TOTAL</t>
  </si>
  <si>
    <t>CPS-347-2021: 59789 23-06-2021 1979 INSPECCIÓN VIGILANCIA Y CONTROL MÁS EFICIENTE $150.000.000.00 CONTRATAR MEDIANTE EL SISTEMA DE PRECIOS UNITARIOS Y A MONTO AGOTABLE LAS OBRAS DE DEMOLICION O RESTITUCIÓN ORDENADAS MEDIANTE ACTOS ADMINISTRATIVOS DEBIDAMENTE EJECUTORIADOS EN CUMPLIMIENTO DE LAS DESICIONES POLICIVAS EMITIDAS POR AUTORIDAD COMPETENTE POR CONTRAVENIR LAS NORMAS URBANISTICAS O POR OCUPAR INDEBIDAMENTE EL ESPACIO PUBLICO, ASI COMO LAS ORDENADAS EN LOS OPERTIVOS DE HECHOS NOTORIOS DE OCUPACION INDEBIDA DEL ESPACIO PÚBLICO. PLAZO 4 MESES A PARTIR DE LA SUSCRIPCION DEL ACTA DE INICIO Y/O HASTA AGOTAR RECURSOS, PAGOS MENSUALES</t>
  </si>
  <si>
    <t>CPSAG-348-2021: 60427 03-08-2021 1978 SUBA CON UNA GESTIÓN PÚBLICA TRASPARENTE Y EFICIENTE $15.000.000.00 PRESTAR SERVICIOS DE APOYO A LA GESTIÓN MEDIANTE LABORES ADMINISTRATIVAS, FINANCIERAS Y CONTABLES EN EL ÁREA DE GESTIÓN DEL DESARROLLO LOCAL, NO HAY 27266 (1) DEL 28 JULIO 2021 EXPIRA 27 SEPTIEMBRE 2021 PLAZO 5 MESES A PARTIR DE LA SUSCRIPCION DEL ACTA DE INICIO SIN SOBREPASAR EL 31 DICIEMBRE 2021, PAGOS MENSUALES</t>
  </si>
  <si>
    <t>CPSAG-349-2021: 60260 19-07-2021 1999 MEJOR INFRAESTRUCTURA PARA LA MOVILIDAD EN SUBA $40.000.000.00 PRESTAR LOS SERVICIOS ASISTENCIALES COMO AYUDANTES DE OBRA PARA LA ATENCIÓN DE LA MALLA VIAL LOCAL, DENTRO DEL MARCO DEL PROGRAMA GESTIÓN COMPARTIDA EN LA LOCALIDAD DE SUBA, NO HAY 27126 (5) DEL 16 JULIO 2021 EXPIRA 15 SEPTIEMBRE 2021 PLAZO 5 MESES A PARTIR DE LA SUSCRIPCION DEL ACTA DE INICIO SIN SOBREPASAR EL 31 DICIEMBRE 2021, PAGOS MENSUALES</t>
  </si>
  <si>
    <t>CPSAG-350-2021: 60260 19-07-2021 1999 MEJOR INFRAESTRUCTURA PARA LA MOVILIDAD EN SUBA $40.000.000.00 PRESTAR LOS SERVICIOS ASISTENCIALES COMO AYUDANTES DE OBRA PARA LA ATENCIÓN DE LA MALLA VIAL LOCAL, DENTRO DEL MARCO DEL PROGRAMA GESTIÓN COMPARTIDA EN LA LOCALIDAD DE SUBA, NO HAY 27126 (5) DEL 16 JULIO 2021 EXPIRA 15 SEPTIEMBRE 2021&lt;(&gt;,&lt;)&gt; PLAZO 5 MESES A PARTIR DE LA SUSCRIPCION DEL ACTA DE INICIO SIN SOBREPASAR EL 31 DICIEMBRE 2021, PAGOS MENSUALES</t>
  </si>
  <si>
    <t>CPSAG-351-2021: 60260 19-07-2021 1999 MEJOR INFRAESTRUCTURA PARA LA MOVILIDAD EN SUBA $40.000.000.00 PRESTAR LOS SERVICIOS ASISTENCIALES COMO AYUDANTES DE OBRA PARA LA ATENCIÓN DE LA MALLA VIAL LOCAL, DENTRO DEL MARCO DEL PROGRAMA GESTIÓN COMPARTIDA EN LA LOCALIDAD DE SUBA, NO HAY 27126 (5) DEL 16 JULIO 2021 EXPIRA 15 SEPTIEMBRE 2021 PLAZO 5 MESES A PARTIR DE LA SUSCRIPCION DEL ACTA DE INICIO SIN SOBREPASAR EL 31 DICIEMBRE 2021, PAGOS MENSUALES</t>
  </si>
  <si>
    <t>CPSAG-352-2021: 60260 19-07-2021 1999 MEJOR INFRAESTRUCTURA PARA LA MOVILIDAD EN SUBA $40.000.000.00 PRESTAR LOS SERVICIOS ASISTENCIALES COMO AYUDANTES DE OBRA PARA LA ATENCIÓN DE LA MALLA VIAL LOCAL, DENTRO DEL MARCO DEL PROGRAMA GESTIÓN COMPARTIDA EN LA LOCALIDAD DE SUBA, NO HAY 27126 (5) DEL 16 JULIO 2021 EXPIRA 15 SEPTIEMBRE 2021 PLAZO 5 MESES A PARTIR DE LA SUSCRIPCION DEL ACTA DE INICIO SIN SOBREPASAR EL 31 DICIEMBRE 2021, PAGOS MENSUALES</t>
  </si>
  <si>
    <t>AOF-354-2021: 60517 22-07-2021 1999 MEJOR INFRAESTRUCTURA PARA LA MOVILIDAD EN SUBA $8.762.419.00 CONTRATAR LA ADQUISICION DE ELEMENTOS DE PROTECCION PERSONAL Y SEGURIDAD INDUSTRIAL REQUERIDOS PARA LA EJECUCION DE ACTIVIDADES DE ADECUACION Y RECUPERACION DE MALLA VIAL Y ESPACIO PUBLICO DE LA LOCALIDAD DE SUBA PLAZO 1.5 MESES A PARTIR DE LA SUSCRIPCION DEL ACTA DE INICIO, PAGO FINAL UNICO</t>
  </si>
  <si>
    <t>CPSAG-355-2021: 60574 26-07-2021 2014 SUBA PROMUEVE EL RECICLAJE Y LAS ENERGÍAS ALTERNATIVAS $62.500.000.00 PRESTAR SERVICIOS DE APOYO A LA GESTIÓN PARA LA EJECUCIÓN Y SEGUIMIENTO DE LAS ACCIONES QUE PERMITAN DAR CUMPLIMIENTO A LAS INICIATIVAS POSTULADAS EN LA ESTRATEGIA DE SEPARACIÓN DE RESIDUOS Y RECICLAJE, EN EL PROCESO DE PRESUPUESTOS PARTICIPATIVOS; CON EL PROPÓSITO DE LOGRAR LAS METAS DEL PLAN DE DESARROLLO LOCAL DE LA VIGENCIA 2021 EN MATERIA AMBIENTAL, NO HAY 27265 (5) DEL 28 JULIO 2021 EXPIRA 27 SEPTIEMBRE 2021 PLAZO 5 MESES A PARTIR DE LA SUSCRIPCION DEL ACTA DE INICIO SIN SOBREPASAR EL 31 DICIEMBRE 2021, PAGOS MENSUALES</t>
  </si>
  <si>
    <t>CPSAG-356-2021: 60574 26-07-2021 2014 SUBA PROMUEVE EL RECICLAJE Y LAS ENERGÍAS ALTERNATIVAS $62.500.000.00 PRESTAR SERVICIOS DE APOYO A LA GESTIÓN PARA LA EJECUCIÓN Y SEGUIMIENTO DE LAS ACCIONES QUE PERMITAN DAR CUMPLIMIENTO A LAS INICIATIVAS POSTULADAS EN LA ESTRATEGIA DE SEPARACIÓN DE RESIDUOS Y RECICLAJE, EN EL PROCESO DE PRESUPUESTOS PARTICIPATIVOS; CON EL PROPÓSITO DE LOGRAR LAS METAS DEL PLAN DE DESARROLLO LOCAL DE LA VIGENCIA 2021 EN MATERIA AMBIENTAL, NO HAY 27265 (5) DEL 28 JULIO 2021 EXPIRA 27 SEPTIEMBRE 2021 PLAZO 5 MESES A PARTIR DE LA SUSCRIPCION DEL ACTA DE INICIO SIN SOBREPASAR EL 31 DICIEMBRE 2021, PAGOS MENSUALES</t>
  </si>
  <si>
    <t>CPSAG-357-2021: 60574 26-07-2021 2014 SUBA PROMUEVE EL RECICLAJE Y LAS ENERGÍAS ALTERNATIVAS $62.500.000.00 PRESTAR SERVICIOS DE APOYO A LA GESTIÓN PARA LA EJECUCIÓN Y SEGUIMIENTO DE LAS ACCIONES QUE PERMITAN DAR CUMPLIMIENTO A LAS INICIATIVAS POSTULADAS EN LA ESTRATEGIA DE SEPARACIÓN DE RESIDUOS Y RECICLAJE, EN EL PROCESO DE PRESUPUESTOS PARTICIPATIVOS; CON EL PROPÓSITO DE LOGRAR LAS METAS DEL PLAN DE DESARROLLO LOCAL DE LA VIGENCIA 2021 EN MATERIA AMBIENTAL, NO HAY 27265 (5) DEL 28 JULIO 2021 EXPIRA 27 SEPTIEMBRE 2021 PLAZO 5 MESES A PARTIR DE LA SUSCRIPCION DEL ACTA DE INICIO SIN SOBREPASAR EL 31 DICIEMBRE 2021, PAGOS MENSUALES</t>
  </si>
  <si>
    <t>CPSAG-358-2021: 60574 26-07-2021 2014 SUBA PROMUEVE EL RECICLAJE Y LAS ENERGÍAS ALTERNATIVAS $62.500.000.00 PRESTAR SERVICIOS DE APOYO A LA GESTIÓN PARA LA EJECUCIÓN Y SEGUIMIENTO DE LAS ACCIONES QUE PERMITAN DAR CUMPLIMIENTO A LAS INICIATIVAS POSTULADAS EN LA ESTRATEGIA DE SEPARACIÓN DE RESIDUOS Y RECICLAJE, EN EL PROCESO DE PRESUPUESTOS PARTICIPATIVOS; CON EL PROPÓSITO DE LOGRAR LAS METAS DEL PLAN DE DESARROLLO LOCAL DE LA VIGENCIA 2021 EN MATERIA AMBIENTAL, NO HAY 27265 (5) DEL 28 JULIO 2021 EXPIRA 27 SEPTIEMBRE 2021 PLAZO 5 MESES A PARTIR DE LA SUSCRIPCION DEL ACTA DE INICIO SIN SOBREPASAR EL 31 DICIEMBRE 2021, PAGOS MENSUALES</t>
  </si>
  <si>
    <t>CIA-359-2021: SECRETARIA DE CULTURA - IDARTES - FDLS 59318 23-06-2021 $2.526.243.629.00: 1965 SUBA TERRITORIO CULTURAL $460.776.362.00, 1966 FORTALECIENDO EL TEJIDO ECONÓMICO LOCAL $391.304.348.00, 1973 SUBA TERRITORIO DE PAZ Y RECONCILIACIÓN $86.956.522.00, 2016 SUBA CULTURAL Y CREATIVA $1.587.206.397.00;  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 PLAZO HASTA EL 31 DICIEMBRE 2021</t>
  </si>
  <si>
    <t>CPSAG-359-2021: 60574 26-07-2021 2014 SUBA PROMUEVE EL RECICLAJE Y LAS ENERGÍAS ALTERNATIVAS $62.500.000.00 PRESTAR SERVICIOS DE APOYO A LA GESTIÓN PARA LA EJECUCIÓN Y SEGUIMIENTO DE LAS ACCIONES QUE PERMITAN DAR CUMPLIMIENTO A LAS INICIATIVAS POSTULADAS EN LA ESTRATEGIA DE SEPARACIÓN DE RESIDUOS Y RECICLAJE, EN EL PROCESO DE PRESUPUESTOS PARTICIPATIVOS; CON EL PROPÓSITO DE LOGRAR LAS METAS DEL PLAN DE DESARROLLO LOCAL DE LA VIGENCIA 2021 EN MATERIA AMBIENTAL, NO HAY 27265 (5) DEL 28 JULIO 2021 EXPIRA 27 SEPTIEMBRE 2021 PLAZO 5 MESES A PARTIR DE LA SUSCRIPCION DEL ACTA DE INICIO SIN SOBREPASAR EL 31 DICIEMBRE 2021, PAGOS MENSUALES</t>
  </si>
  <si>
    <t>CPSP-360-2021: 60412 03-08-2021 1971 SUBA PROTEGE LOS ANIMALES $28.710.000.00 PRESTAR LOS SERVICIOS PROFESIONALES EN EL ÁREA DE GESTIÓN DEL DESARROLLO LOCAL PARA EL CUMPLIMIENTO DE LAS METAS DEL PLAN DE DESARROLLO LOCAL DE LA VIGENCIA Y ATENDER LAS COMPETENCIAS AMBIENTALES PROPIAS DE LA ALCALDÍA LOCAL DE SUBA PLAZO 4.5 MESES A PARTIR DE LA SUSCRIPCION DEL ACTA DE INICIO SIN SOBREPASAR EL 31 DICIEMBRE 2021, PAGOS MENSUALES</t>
  </si>
  <si>
    <t>CPSAG-361-2021: 60701 09-08-2021 1953 SUBA SOLIDARIA Y EQUITATIVA $52.876.220.00: PRESTAR SERVICIOS DE APOYO A LA GESTION PARA EL SEGUIMIENTO DEL CUMPLIMIENTO DE LOS PROCEDIMIENTOS ADMINISTRATIVOS, OPERATIVOS Y TECNICOS DEL PROYECTO – RETO LOCAL – Y LOS ASOCIADOS A LA INCLUSION SOCIAL Y SEGURIDAD ECONOMICA EN LA LOCALIDAD DE SUBA, NO HAY 27357 (2) DEL 05 AGOSTO 2021 EXPIRA 04 OCTUBRE 2021 PLAZO 10 MESES A PARTIR DE LA SUSCRIPCION DEL ACTA DE INICIO SIN SOBREPASAR EL 31 DICIEMBRE 2021, PAGOS MENSUALES</t>
  </si>
  <si>
    <t>CPSP-362-2021: 60699 05-08-2021 1953 SUBA SOLIDARIA Y EQUITATIVA $45.000.000.00: PRESTAR LOS SERVICIOS PROFESIONALES PARA LA OPERACIÓN, SEGUIMIENTO Y CUMPLIMIENTO DE LOS PROCEDIMIENTOS ADMINISTRATIVOS, OPERATIVOS Y TECNICOS DEL PROYECTO – RETO LOCAL – Y LOS ASOCIADOS A LA INCLUSION SOCIAL Y SEGURIDAD ECONOMICA EN LA LOCALIDAD DE SUBA, NO HAY 27324 (1) DEL 03 AGOSTO 2021 EXPIRA 02 OCTUBRE 2021 PLAZO 10 MESES A PARTIR DE LA SUSCRIPCION DEL ACTA DE INICIO SIN SOBREPASAR EL 31 DICIEMBRE 2021, PAGOS MENSUALES</t>
  </si>
  <si>
    <t>CPSAG-363-2021: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</si>
  <si>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CPSAG-364-2021: 60463 27-07-2021 1997 SUBA REVERDECE $162.500.000.00 PRESTAR SERVICIOS DE APOYO EN LAS ACTIVIDADES DE PLANEACIÓN Y EJECUCIÓN DE LOS PROCESOS CIUDADANOS DE EDUCACIÓN AMBIENTAL - PROCEDA -, PARA EL LOGRO DE LAS METAS DEL PLAN DE DESARROLLO LOCAL DE VIGENCIA EN MATERIA AMBIENTAL, NO HAY 27214 (13) DEL 23 JULIO 2021 EXPIRA 22 SEPTIEMBRE 2021 PLAZO 5 MESES A PARTIR DE LA SUSCRIPCION DEL ACTA DE INICIO SIN SOBREPASAR EL 31 DICIEMBRE 2021, PAGOS MENSUALES</t>
  </si>
  <si>
    <t>CPSAG-365-2021: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</si>
  <si>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CPSAG-366-2021: 60463 27-07-2021 1997 SUBA REVERDECE $162.500.000.00 PRESTAR SERVICIOS DE APOYO EN LAS ACTIVIDADES DE PLANEACIÓN Y EJECUCIÓN DE LOS PROCESOS CIUDADANOS DE EDUCACIÓN AMBIENTAL - PROCEDA -, PARA EL LOGRO DE LAS METAS DEL PLAN DE DESARROLLO LOCAL DE VIGENCIA EN MATERIA AMBIENTAL, NO HAY 27214 (13) DEL 23 JULIO 2021 EXPIRA 22 SEPTIEMBRE 2021 PLAZO 5 MESES A PARTIR DE LA SUSCRIPCION DEL ACTA DE INICIO SIN SOBREPASAR EL 31 DICIEMBRE 2021, PAGOS MENSUALES</t>
  </si>
  <si>
    <t>CPSAG-367-2021: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</si>
  <si>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CPSAG-368-2021: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</si>
  <si>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CPSAG-369-2021: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</si>
  <si>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CPSAG-370-2021: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</si>
  <si>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AOF-371-2021: 60457 21-07-2021 1978 SUBA CON UNA GESTIÓN PÚBLICA TRASPARENTE Y EFICIENTE $15.633.333.00 ADQUISICIÓN DE TAPABOCAS DESECHABLES, PARA EL CONTROL DE RIESGO DE CONTAGIO ANTE LA EMERGENCIA EPIDEMIOLOGICA PRESENTADA POR EL COVID-19, EN FUNCIONARIOS Y CONTRATISTAS DE LA ALCALDIA LOCAL DE SUBA; EN EL DESARROLLO DE ACTIVIDADES MISIONALES, ADMINISTRATIVAS Y OPERATIVAS PLAZO 1 MES CALENDARIO A PARTIR DE LA SUSCRIPCION DEL ACTA DE INICIO, PAGOS TOTAL FINAL</t>
  </si>
  <si>
    <t>CIA-372-2021: 61060 13-08-2021 $595.495.040.00: 1997 SUBA REVERDECE $92.151.520.00, 2014 SUBA PROMUEVE EL RECICLAJE Y LAS ENERGÍAS ATERNATIVAS $503.343.520.00; AUNAR ESFUERZOS TÉCNICOS, ADMINISTRATIVOS Y FINANCIEROS ENTRE EL INSTITUTO DE EXTENSIÓN Y EDUCACIÓN PARA EL TRABAJO Y EL DESARROLLO HUMANO IDEXUD  DE LA UNIVERSIDAD DISTRITAL FRANCISCO JOSÉ DE CALDAS Y LA ALCALDÍA LOCAL DE SUBA PARA LA IMPLEMENTACIÓN DE 14 PROCEDAS Y EL DESARROLLO DE UNA ESTRATEGIA LOCAL DE CULTURA AMBIENTAL EN LA LOCALIDAD DE SUBA QUE IMPACTE LA COMUNIDAD EN PROCESOS DE SEPARACIÓN EN LA FUENTE, PLAZO 5 MESES A PARTIR DE LA SUSCRIPCION DEL ACTA DE INICIO.</t>
  </si>
  <si>
    <t>CPSP-373-2021: 60615 09-08-2021 1966 FORTALECIENDO EL TEJIDO ECONÓMICO LOCAL $19.665.000.00: PRESTAR LOS SERVICIOS PROFESIONALES PARA EL DESARROLLO DE LAS ACTIVIDADES RELACIONADAS CON LA REACTIVACION ECONÓMICA DE LA LOCALIDAD, EN CONCORDANCIA CON LAS METAS DE PLAN DE DESARROLLO PARA EL ÁREA DE GESTIÓN DE DESARROLLO LOCAL DE LA ALCALDÍA LOCAL DE SUBA, NO HAY 27387 (1) DEL 09 AGOSTO 2021 EXPIRA 08 OCTUBRE 2021 PLAZO 4.5 MESES A PARTIR DE LA SUSCRIPCION DEL ACTA DE INICIO SIN SOBREPASAR EL 31 DICIEMBRE 2021, PAGOS MENSUALES</t>
  </si>
  <si>
    <t>CESION DEL CPSP-373-2021 DE ANGELA ORTIZ A BYRON DAVILA A PARTIR DEL 04-10-2021 60615 09-08-2021 1966 FORTALECIENDO EL TEJIDO ECONÓMICO LOCAL $19.665.000.00: PRESTAR LOS SERVICIOS PROFESIONALES PARA EL DESARROLLO DE LAS ACTIVIDADES RELACIONADAS CON LA REACTIVACION ECONÓMICA DE LA LOCALIDAD, EN CONCORDANCIA CON LAS METAS DE PLAN DE DESARROLLO PARA EL ÁREA DE GESTIÓN DE DESARROLLO LOCAL DE LA ALCALDÍA LOCAL DE SUBA, NO HAY 27387 (1) DEL 09 AGOSTO 2021 EXPIRA 08 OCTUBRE 2021</t>
  </si>
  <si>
    <t>CPSP-374-2021: 60171 14-07-2021 1998 ESPACIO PÚBLICO UN LUGAR DE ENCUENTRO LIBRE Y DEMOCRÁTICO $35.090.000.00: PRESTAR SERVICIOS PROFESIONALES EN EL ÁREA DE GESTIÓN DEL DESARROLLO LOCAL DE LA ALCALDÍA LOCAL DE SUBA EN TEMAS DE PLANEACIÓN, PARA LOGRAR EL CUMPLIMIENTO DE LAS METAS DEL PLAN DE DESARROLLO LOCAL DE LA VIGENCIA, NO HAY 27072 (1) DEL 13 JULIO 2021 EXPIRA 12 SEPTIEMBRE 2021 PLAZO 5.5 MESES A PARTIR DE LA SUSCRIPCION DEL ACTA DE INICIO SIN SOBREPASAR EL 31 DICIEMBRE 2021, PAGOS MENSUALES</t>
  </si>
  <si>
    <t>CPSAG-375-2021: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</si>
  <si>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CPSAG-376-2021: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</si>
  <si>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CPSAG-377-2021: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</si>
  <si>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CPSAG-378-2021: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</si>
  <si>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CPSP-379-2021: 61132 19-08-2021 1977 SUBA PARTICIPA, INCIDE Y RECONSTRUYE LA CONFIANZA CIUDADANA. $72.640.000.00: PRESTACIÓN DE SERVICIOS PROFESIONALES PARA DESARROLLAR LOS PROCESOS DE FORMACIÓN QUE CONTRIBUYAN AL FORTALECIMIENTO DE LAS COMPETENCIAS CIUDADANAS DE LA LOCALIDAD DE SUBA, SUBALAB, EN EL MARCO DEL USO Y APROPIACIÓN TIC PARA LA REACTIVACIÓN ECONÓMICA Y SOCIAL, NO HAY 27588 (4) DEL 18 AGOSTO 2021 EXPIRA 17 OCTUBRE 2021 PLAZO 4 MESES A PARTIR DE LA SUSCRIPCION DEL ACTA DE INICIO SIN SOBREPASAR EL 31 DICIEMBRE 2021, PAGOS MENSUALES</t>
  </si>
  <si>
    <t>CESION DEL CPSP-379-2021 DE DIANA SOCHA A SANTIAGO PEÑA A PARTIR DEL 31-10-2021 61132 19-08-2021 1977 SUBA PARTICIPA, INCIDE Y RECONSTRUYE LA CONFIANZA CIUDADANA. $72.640.000.00: PRESTACIÓN DE SERVICIOS PROFESIONALES PARA DESARROLLAR LOS PROCESOS DE FORMACIÓN QUE CONTRIBUYAN AL FORTALECIMIENTO DE LAS COMPETENCIAS CIUDADANAS DE LA LOCALIDAD DE SUBA, SUBALAB, EN EL MARCO DEL USO Y APROPIACIÓN TIC PARA LA REACTIVACIÓN ECONÓMICA Y SOCIAL, NO HAY 27588 (4) DEL 18 AGOSTO 2021 EXPIRA 17 OCTUBRE 2021</t>
  </si>
  <si>
    <t>2a. CESION DEL CPSP-379-2021 DE SANTIAGO PEÑA A LUZ ACERO A PARTIR DEL 08-11-2021 61132 19-08-2021 1977 SUBA PARTICIPA, INCIDE Y RECONSTRUYE LA CONFIANZA CIUDADANA. $72.640.000.00: PRESTACIÓN DE SERVICIOS PROFESIONALES PARA DESARROLLAR LOS PROCESOS DE FORMACIÓN QUE CONTRIBUYAN AL FORTALECIMIENTO DE LAS COMPETENCIAS CIUDADANAS DE LA LOCALIDAD DE SUBA, SUBALAB, EN EL MARCO DEL USO Y APROPIACIÓN TIC PARA LA REACTIVACIÓN ECONÓMICA Y SOCIAL, NO HAY 27588 (4) DEL 18 AGOSTO 2021 EXPIRA 17 OCTUBRE 2021</t>
  </si>
  <si>
    <t>CPSAG-380-2021: 60415 20216100001453 22-07-2021 1979 INSPECCIÓN VIGILANCIA Y CONTROL MÁS EFICIENTE $110.000.000.00 APOYAR TÉCNICAMENTE LAS DISTINTAS ETAPAS DE LOS PROCESOS DE COMPETENCIA DE LA ALCALDÍA LOCAL PARA LA DEPURACIÓN DE ACTUACIONES ADMINISTRATIVAS. PLAZO 4 MESES A PARTIR DE LA SUSCRIPCION DEL ACTA DE INICIO SIN SOBREPASAR EL 31 DICIEMBRE 2021, PAGOS MENSUALES</t>
  </si>
  <si>
    <t>CPSAG-381-2021: 60416 20216100001453 22-07-2021 1979 INSPECCIÓN VIGILANCIA Y CONTROL MÁS EFICIENTE $14.200.000.00 PRESTAR SERVICIOS DE APOYO EN EL TRÁMITE DE DESPACHOS COMISORIOS DE LA ALCALDÍA LOCAL DE SUBA PLAZO 4 MESES A PARTIR DE LA SUSCRIPCION DEL ACTA DE INICIO SIN SOBREPASAR EL 31 DICIEMBRE 2021, PAGOS MENSUALES</t>
  </si>
  <si>
    <t>CPSP-382-2021: 60415 20216100001453 22-07-2021 1979 INSPECCIÓN VIGILANCIA Y CONTROL MÁS EFICIENTE $110.000.000.00 APOYAR TÉCNICAMENTE LAS DISTINTAS ETAPAS DE LOS PROCESOS DE COMPETENCIA DE LA ALCALDÍA LOCAL PARA LA DEPURACIÓN DE ACTUACIONES ADMINISTRATIVAS. PLAZO 4 MESES A PARTIR DE LA SUSCRIPCION DEL ACTA DE INICIO SIN SOBREPASAR EL 31 DICIEMBRE 2021, PAGOS MENSUALES</t>
  </si>
  <si>
    <t>CPSP-383-2021: 60415 20216100001453 22-07-2021 1979 INSPECCIÓN VIGILANCIA Y CONTROL MÁS EFICIENTE $110.000.000.00 APOYAR TÉCNICAMENTE LAS DISTINTAS ETAPAS DE LOS PROCESOS DE COMPETENCIA DE LA ALCALDÍA LOCAL PARA LA DEPURACIÓN DE ACTUACIONES ADMINISTRATIVAS. PLAZO 4 MESES A PARTIR DE LA SUSCRIPCION DEL ACTA DE INICIO SIN SOBREPASAR EL 31 DICIEMBRE 2021, PAGOS MENSUALES</t>
  </si>
  <si>
    <t>CPSAG-384-2021: 60463 27-07-2021 1997 SUBA REVERDECE $162.500.000.00 PRESTAR SERVICIOS DE APOYO EN LAS ACTIVIDADES DE PLANEACIÓN Y EJECUCIÓN DE LOS PROCESOS CIUDADANOS DE EDUCACIÓN AMBIENTAL -PROCEDA-, PARA EL LOGRO DE LAS METAS DEL PLAN DE DESARROLLO LOCAL DE VIGENCIA EN MATERIA AMBIENTAL, NO HAY 27214 (13) DEL 23 JULIO 2021 EXPIRA 22 SEPTIEMBRE 2021 PLAZO 5 MESES A PARTIR DE LA SUSCRIPCION DEL ACTA DE INICIO SIN SOBREPASAR EL 31 DICIEMBRE 2021, PAGOS MENSUALES</t>
  </si>
  <si>
    <t>CPSP-385-2021: 60415 20216100001453 22-07-2021 1979 INSPECCIÓN VIGILANCIA Y CONTROL MÁS EFICIENTE $110.000.000.00 APOYAR TÉCNICAMENTE LAS DISTINTAS ETAPAS DE LOS PROCESOS DE COMPETENCIA DE LA ALCALDÍA LOCAL PARA LA DEPURACIÓN DE ACTUACIONES ADMINISTRATIVAS. PLAZO 4 MESES A PARTIR DE LA SUSCRIPCION DEL ACTA DE INICIO SIN SOBREPASAR EL 31 DICIEMBRE 2021, PAGOS MENSUALES</t>
  </si>
  <si>
    <t>CPSP-392-2021: 61028 13-08-2021 1978 SUBA CON UNA GESTIÓN PÚBLICA TRASPARENTE Y EFICIENTE $22.500.000.00: PRESTAR LOS SERVICIOS PROFESIONALES PARA APOYAR FINANCIERAMENTE EN LOS PROCESOS DE CONTRATACIÓN Y EJECUCIÓN CONTRACTUAL QUE SE ADELANTEN EN EL FONDO DE DESARROLLO LOCAL DE SUBA, NO HAY 27529 (1) DEL 13 AGOSTO 2021 EXPIRA 12 OCTUBRE 2021 PLAZO 4 MESES A PARTIR DE LA SUSCRIPCION DEL ACTA DE INICIO SIN SOBREPASAR EL 31 DICIEMBRE 2021, PAGOS MENSUALES</t>
  </si>
  <si>
    <t>CPSAG-393-2021: 61257 23-08-2021 1978 SUBA CON UNA GESTIÓN PÚBLICA TRASPARENTE Y EFICIENTE $9.000.000.00: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NO HAY 27664 (1) DEL 23 AGOSTO 2021 EXPIRA 22 OCTUBRE 2021 PLAZO 4 MESES A PARTIR DE LA SUSCRIPCION DEL ACTA DE INICIO SIN SOBREPASAR EL 31 DICIEMBRE 2021, PAGOS MENSUALES</t>
  </si>
  <si>
    <t>CPSP-394-2021: 61251 23-08-2021 1977 SUBA PARTICIPA, INCIDE Y RECONSTRUYE LA CONFIANZA CIUDADANA. $17.480.000.00: PRESTACIÓN DE SERVICIOS COMO PROFESIONAL EN MEDIOS AUDIOVISUALES PARA LA ELABORACIÓN, PRODUCCIÓN Y POSPRODUCCIÓN DE CONTENIDO AUDIOVISUAL PARA APOYAR AL EQUIPO DEL LABORATORIO DE INNOVACIÓN DIGITAL Y PARTICIPATIVO DE LA LOCALIDAD DE SUBA: SUBALAB, EN EL MARCO DEL USO Y APROPIACIÓN TIC PARA LA REACTIVACIÓN ECONÓMICA Y SOCIAL, NO HAY 27652 (1) DEL 20 AGOSTO 2021 EXPIRA 19 OCTUBRE 2021 PLAZO 4 MESES A PARTIR DE LA SUSCRIPCION DEL ACTA DE INICIO SIN SOBREPASAR EL 31 DICIEMBRE 2021, PAGOS MENSUALES</t>
  </si>
  <si>
    <t>CPSP-395-2021: 60876 MEMORANDO 20216100001553 06-08-2021 1979 INSPECCIÓN VIGILANCIA Y CONTROL MÁS EFICIENTE $153.120.000.00: APOYAR TÉCNICAMENTE LAS DISTINTAS ETAPAS DE LOS PROCESOS DE COMPETENCIA DE LAS INSPECCIONES DE POLICÍA DE LA LOCALIDAD, SEGÚN REPARTO60876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 PLAZO 4 MESES A PARTIR DE LA SUSCRIPCION DEL ACTA DE INICIO SIN SOBREPASAR EL 31 DICIEMBRE 2021, PAGOS MENSUALES</t>
  </si>
  <si>
    <t>CPSP-396-2021: 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t>
  </si>
  <si>
    <t>CPSP-397-2021: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</si>
  <si>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CPSP-398-2021: 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t>
  </si>
  <si>
    <t>CPSP-399-2021: 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t>
  </si>
  <si>
    <t>CPSP-400-2021: 60414 20216100001453 22-07-2021 1979 INSPECCIÓN VIGILANCIA Y CONTROL MÁS EFICIENTE $17.480.000.00 PRESTAR LOS SERVICIOS PROFESIONALES COMO ABOGADO EN LA ALCALDÍA LOCAL DE SUBA, PRINCIPALMENTE EN TODAS LAS GESTIONES JURÍDICAS Y ADMINISTRATIVAS EN MATERIA DE PROPIEDAD HORIZONTAL PLAZO 4 MESES A PARTIR DE LA SUSCRIPCION DEL ACTA DE INICIO SIN SOBREPASAR EL 31 DICIEMBRE 2021, PAGOS MENSUALES</t>
  </si>
  <si>
    <t>CPSP-401-2021: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</si>
  <si>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CPSP-402-2021: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</si>
  <si>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CPSP-403-2021: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</si>
  <si>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CPSP-404-2021: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</si>
  <si>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CPSP-405-2021: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</si>
  <si>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CPSP-406-2021: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</si>
  <si>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CESION DEL CPSP-406-2021 DE RICARDO PRADO A EDUAR LOZANO A PARTIR DEL 26-10-2021 60879 MEMORANDO 20216100001553 06-08-2021 1979 INSPECCIÓN VIGILANCIA Y CONTROL MÁS EFICIENTE $297.160.000.00: APOYAR JURÍDICAMENTE LA EJECUCIÓN DE LAS ACCIONES REQUERIDAS PARA LA DEPURACIÓN DE LAS ACTUACIONES ADMINISTRATIVAS QUE CURSAN EN LA ALCALDÍA LOCAL.</t>
  </si>
  <si>
    <t>RESOLUCION 407-2021 07-05-2021: AUTORIZAR Y ORDENAR AL ÁREA DE CONTABILIDAD Y PRESUPUESTO –ÁREA DE GESTIÓN DE DESARROLLO LOCAL- DE LA ALCALDÍA LOCAL DE SUBA, EMITIR LOS CERTIFICADOS DE DISPONIBILIDAD PRESUPUESTAL Y LOS CERTIFICADOS DE REGISTRO PRESUPUESTAL POR LOS VALORES QUE A CONTINUACIÓN SE INDICAN Y CON CARGO A LOS RUBROS DE INVERSIÓN, ASÍ: 1. PROYECTO 1970 “SUBA RECUPERA Y MANTIENE SUS PARQUES” CON CÓDIGO PRESUPUESTAL 133011602330000001970, POR VALOR DE CIENTO SETENTA Y SIETE MIL SETECIENTOS PESOS M/CTE. ($177.700) CORRESPONDIENTE AL PAGO DE ARL RIESGO V. 2. PROYECTO 1978 “SUBA CON UNA GESTIÓN PÚBLICA TRASPARENTE Y EFICIENTE” CON CÓDIGO PRESUPUESTAL 133011605570000001978, POR VALOR DE OCHOCIENTOS CINCUENTA Y TRES MIL CUATROCIENTOS PESOS M/CTE. ($853.400) CORRESPONDIENTE AL PAGO DE ARL RIESGO IV Y V 3. PROYECTO 1979 “INSPECCIÓN VIGILANCIA Y CONTROL MAS EFICIENTE” CON CÓDIGO PRESUPUESTAL 133011605570000001979, POR VALOR DE TRES MILLONES CUATROCIENTOS NOVENTA Y CUATRO MIL QUINIENTOS PESOS M/CTE. ($3.494.500) CORRESPONDIENTE AL PAGO DE ARL RIESGO IV Y V. 4. PROYECTO 1999 “MEJOR INFRAESTRUCTURA PARA LA MOVILIDAD EN SUBA” CON CÓDIGO PRESUPUESTAL 133011604490000001999, POR VALOR DE NOVECIENTOS VEINTITRES MIL CIEN PESOS M/CTE. ($923.100) CORRESPONDIENTE AL PAGO DE ARL RIESGO IV Y V 5. PROYECTO 2015 “CONVIVIENDO CON SEGURIDAD Y JUSTICIA” CON CÓDIGO PRESUPUESTAL 133011603480000002015, POR VALOR DE CIENTO SETENTA Y SIETE MIL SETECIENTOS PESOS M/CTE. ($177.700) CORRESPONDIENTE AL PAGO DE ARL RIESGO V 6. PROYECTO 2031 “SUBA PREVIENE Y REDUCE RIESGOS NATURALES” CON CÓDIGO PRESUPUESTAL 133011602300000002031, POR VALOR DE CIENTO SETENTA Y SIETE MIL SETECIENTOS PESOS M/CTE. ($177.700) CORRESPONDIENTE AL PAGO DE ARL RIESGO V 7. PROYECTO 2032 “SUBA CONVIVE CON SEGURIDAD Y TRANQUILIDAD” CON CÓDIGO PRESUPUESTAL 133011603430000002032, POR VALOR DE UN MILLON CIENTO TREINTA Y UN MIL DOSCIENTOS PESOS M/CTE. ($1.131.200) CORRESPONDIENTE AL PAGO DE ARL RIESGO V. UNA VEZ VERIFICADA LA DISPONIBILIDAD PRESUPUESTAL Y REGISTRO PRESUPUESTAL, SE ORDENARÁ AL ÁREA DE CONTABILIDAD Y PRESUPUESTO – ÁREA DE GESTIÓN DE DESARROLLO LOCAL – DE LA ALCALDÍA LOCAL DE SUBA EL PAGO DE LOS APORTES POR EL CONCEPTO DE ADMINISTRADORA DE RIESGOS LABORALES – ARL-, DE MANERA MENSUAL A LA EMPRESA POSITIVA COMPAÑÍA DE SEGUROS S.A. CON NIT Nº.860.011.153-6, EN LA PROPORCIÓN QUE ORDENA LA LEY.</t>
  </si>
  <si>
    <t>CPSP-407-2021: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</si>
  <si>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CPSP-408-2021: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</si>
  <si>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CPSP-410-2021: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</si>
  <si>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CPSP-411-2021: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</si>
  <si>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CPSP-412-2021: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</si>
  <si>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CPSP-413-2021: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</si>
  <si>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CPSP-414-2021: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</si>
  <si>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CPSP-416-2021: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</si>
  <si>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CPSP-417-2021: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</si>
  <si>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CPSP-418-2021: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</si>
  <si>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CPSP-419-2021: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</si>
  <si>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ADICION 1 POR $170.000.000.00 Y PRORROGA 1 POR TRES (03) MESES Y DIECINUEVE (19) DIAS MÁS, CONTADOS A PARTIR DEL VENCIMIENTO DEL PLAZO INICIALMENTE PACTADO, POR CONSIGUIENTE, LA FECHA DE TERMINACIÓN INCLUIDA LA PRÓRROGA SERÁ EL PRIMERO (01) DE NOVIEMBRE DE 2021, 20216120011003 09-07-2021 1970 SUBA RECUPERA Y MANTIENE SUS PARQUES $170.000.000.00 ADICIÓN AL CONTRATO DE CONSULTORIA NO. 420-2019 ARQUITECTURA URBANA CON OBJETO “REALIZAR LA INTERVENTORÍA TÉCNICA, ADMINISTRATIVA, LEGAL, FINANCIERA, CONTABLE, SEGURIDAD Y SALUD EN EL TRABAJO, SOCIAL Y AMBIENTAL PARA EL CONTRATO DERIVADO DEL PROCESO DE LICITACION FDLS-LP-006-2019 PARA EL MANTENIMIENTO DE PARQUES”</t>
  </si>
  <si>
    <t>CPSP-420-2021: 60880 MEMORANDO 20216100001553 06-08-2021 1979 INSPECCIÓN VIGILANCIA Y CONTROL MÁS EFICIENTE $44.000.000.00: APOYAR TÉCNICAMENTE LAS DISTINTAS ETAPAS DE LOS PROCESOS DE COMPETENCIA DE LA ALCALDÍA LOCAL PARA LA DEPURACIÓN DE ACTUACIONES ADMINISTRATIVAS. PLAZO 4 MESES A PARTIR DE LA SUSCRIPCION DEL ACTA DE INICIO SIN SOBREPASAR EL 31 DICIEMBRE 2021, PAGOS MENSUALES</t>
  </si>
  <si>
    <t>CPSP-421-2021: 60880 MEMORANDO 20216100001553 06-08-2021 1979 INSPECCIÓN VIGILANCIA Y CONTROL MÁS EFICIENTE $44.000.000.00: APOYAR TÉCNICAMENTE LAS DISTINTAS ETAPAS DE LOS PROCESOS DE COMPETENCIA DE LA ALCALDÍA LOCAL PARA LA DEPURACIÓN DE ACTUACIONES ADMINISTRATIVAS. PLAZO 4 MESES A PARTIR DE LA SUSCRIPCION DEL ACTA DE INICIO SIN SOBREPASAR EL 31 DICIEMBRE 2021, PAGOS MENSUALES</t>
  </si>
  <si>
    <t>CPSP-422-2021: 60881 MEMORANDO 20216100001553 06-08-2021 1979 INSPECCIÓN VIGILANCIA Y CONTROL MÁS EFICIENTE $34.960.000.00: PRESTAR LOS SERVICIOS PROFESIONALES EN LA ALCALDÍA LOCAL DE SUBA, PRINCIPALMENTE PARA REALIZAR ACCIONES PEDAGÓGICAS PREVENTIVAS Y DE SENSIBILIZACIÓN PARA EL ACATAMIENTO VOLUNTARIO DE LAS NORMAS EN LA LOCALIDAD PLAZO 4 MESES A PARTIR DE LA SUSCRIPCION DEL ACTA DE INICIO SIN SOBREPASAR EL 31 DICIEMBRE 2021, PAGOS MENSUALES</t>
  </si>
  <si>
    <t>MEMORANDO 20216120019693 24-12-2021 1999 MEJOR INFRAESTRUCTURA PARA LA MOVILIDAD EN SUBA $178.500.000.00; ADICION CSU-423-2019 CONSORCIO P &lt;(&gt;&amp;&lt;)&gt;C HASTA EL 09-06-2022</t>
  </si>
  <si>
    <t>CPSP-423-2021: 60881 MEMORANDO 20216100001553 06-08-2021 1979 INSPECCIÓN VIGILANCIA Y CONTROL MÁS EFICIENTE $34.960.000.00: PRESTAR LOS SERVICIOS PROFESIONALES EN LA ALCALDÍA LOCAL DE SUBA, PRINCIPALMENTE PARA REALIZAR ACCIONES PEDAGÓGICAS PREVENTIVAS Y DE SENSIBILIZACIÓN PARA EL ACATAMIENTO VOLUNTARIO DE LAS NORMAS EN LA LOCALIDAD PLAZO 4 MESES A PARTIR DE LA SUSCRIPCION DEL ACTA DE INICIO SIN SOBREPASAR EL 31 DICIEMBRE 2021, PAGOS MENSUALES</t>
  </si>
  <si>
    <t>CPSP-424-2021: 60882 MEMORANDO 20216100001553 06-08-2021 1979 INSPECCIÓN VIGILANCIA Y CONTROL MÁS EFICIENTE $34.960.000.00: PRESTAR LOS SERVICIOS PROFESIONALES COMO ABOGADO EN LA ALCALDÍA LOCAL DE SUBA, PRINCIPALMENTE EN TODAS LAS GESTIONES JURÍDICAS Y ADMINISTRATIVAS EN MATERIA DE PROPIEDAD HORIZONTAL. PLAZO 4 MESES A PARTIR DE LA SUSCRIPCION DEL ACTA DE INICIO SIN SOBREPASAR EL 31 DICIEMBRE 2021, PAGOS MENSUALES</t>
  </si>
  <si>
    <t>CPS-425-2021: 60598 26-07-2021 1953 SUBA SOLIDARIA Y EQUITATIVA $226.172.972.00 PRESTACION DE SERVICIOS LOGISTICOS PARA EL DESARROLLO OPERATIVO PARA EL PROGRAMA – RETO LOCAL JOVENES Y ENTORNOS SEGUROS – EN LA LOCALIDAD DE SUBA PLAZO HASTA EL 31-12-2021 Y/O HASTA AGOTAR RECURSOS, PAGOS MENSUALES, PREVIA ANULACION DEL CRP 1096 B5000200989 SE ELABORA NUEVAMENTE PARA REGISTRAR AL BENEFICIARIO MIGUEL VALLEJO CON CEDULA DE CIUDADANIA COMO DOCUMENTO. SOLICITUD DEL RESPONSABLE DE PRESUPUESTO 29-12-2021 13:11. LAPT</t>
  </si>
  <si>
    <t>CPS-426-2021: 60445 21-07-2021 3.1.2.02.02.03.0003.010 SERVICIOS DE PUBLICIDAD Y EL SUMINISTRO DE ESPACIO O TIEMPO PUBLICITARIOS $130.000.000.00 PRESTAR LOS SERVICIOS DE DIVULGACIÓN DE LA GESTIÓN INSTITUCIONAL, A TRAVES DE MEDIOS DE COMUNICACIÓN DE COBERTURA DISTRITAL Y LOCAL PLAZO 5 MESES A PARTIR DE LA SUSCRIPCION DEL ACTA DE INICIO Y/O HASTA AGOTAR RECURSOS, PAGOS MENSUALES</t>
  </si>
  <si>
    <t>CPS-427-2021: 60579 26-07-2021 1953 SUBA SOLIDARIA Y EQUITATIVA $61.228.437.00 ADQUISICION DE PRENDAS DE DOTACION PARA EL PROGRAMA – RETO LOCAL JOVENES Y ENTORNOS SEGUROS – EN LA LOCALIDAD DE SUBA PLAZO 20DIAS A PARTIR DE LA SUSCRIPCION DEL ACTA DE INICIO SIN SOBREPASAR EL 31 DICIEMBRE 2021, PAGO TOTAL</t>
  </si>
  <si>
    <t>CIA-428-2021 (IDT-331-2021): 61379 21-08-2021 1966 FORTALECIENDO EL TEJIDO ECONÓMICO LOCAL $370.766.690.00: AUNAR ESFUERZOS ADMINISTRATIVOS, TÉCNICOS, FINANCIEROS Y DE RECURSO HUMANO, ENTRE LOS FONDOS DE DESARROLLO LOCAL DE LAS LOCALIDADES DE BOGOTÁ Y EL INSTITUTO DISTRITAL DE TURISMO - IDT, TENDIENTES A DESARROLLAR COMPONENTES DE REACTIVACIÓN ECONÓMICA DEL SECTOR TURISMO, MEDIANTE LA EJECUCIÓN DE ACCIONES, ACTIVIDADES Y PROYECTOS, EN EL MARCO DE LOS PRESUPUESTOS PARTICIPATIVOS Y DEL PLAN DE DESARROLLO - UN NUEVO CONTRATO SOCIAL Y AMBIENTAL PARA LA BOGOTÁ DEL SIGLO XXI, PLAZO HASTA EL 30-06-2021 Y/O HASTA AGOTAR RECURSOS, 1 SOLO DESEMBOLSO</t>
  </si>
  <si>
    <t>CIA-429-2021 (2590 IDRD): 61303 20-08-2021 1963 SUBA UNA COMUNIDAD QUE SE MUEVE $846.036.248.00: AUNAR ESFUERZOS TÉCNICOS, ADMINISTRATIVOS Y FINANCIEROS ENTRE EL IDRD Y LOS FONDOS DE DESARROLLO LOCAL PARA LA EJECUCIÓN DE LAS LÍNEAS DE INVERSIÓN; FORMACIÓN Y EVENTOS RECREO DEPORTIVOS. PLAZO HASTA EL 31-03-2022, UN SOLO DESEMBOLSO, CORREO RECIBIDO HOY 03-09-2021 A LAS 18:00 LAPT.</t>
  </si>
  <si>
    <t>CSU-430-2021: 60757 30-07-2021 $429.356.226.00; 1997 SUBA REVERDECE $379.235.690.00 Y 2014 SUBA PROMUEVE EL RECICLAJE Y LAS ENERGÍAS ALTERNATIVAS $50.120.536.00, SUMINISTRAR KITS CON ELEMENTOS E INSUMOS NECESARIOS PARA LA IMPLEMENTACIÓN DE 14 PROCEDAS Y PARA EL DESARROLLO DE UNA ESTRATEGIA LOCAL DE CULTURA AMBIENTAL EN LA LOCALIDAD DE SUBA QUE IMPACTE LA COMUNIDAD EN PROCESOS DE SEPARACIÓN EN LA FUENTE. PLAZO 4 MESES A PARTIR DE LA SUSCRIPCION DEL ACTA DE INICIO, 3 DESEMBOLSOS</t>
  </si>
  <si>
    <t>CSU-431-2021: 60757 30-07-2021 $429.356.226.00; 1997 SUBA REVERDECE $379.235.690.00 Y 2014 SUBA PROMUEVE EL RECICLAJE Y LAS ENERGÍAS ALTERNATIVAS $50.120.536.00, SUMINISTRAR KITS CON ELEMENTOS E INSUMOS NECESARIOS PARA LA IMPLEMENTACIÓN DE 14 PROCEDAS Y PARA EL DESARROLLO DE UNA ESTRATEGIA LOCAL DE CULTURA AMBIENTAL EN LA LOCALIDAD DE SUBA QUE IMPACTE LA COMUNIDAD EN PROCESOS DE SEPARACIÓN EN LA FUENTE. PLAZO 4 MESES A PARTIR DE LA SUSCRIPCION DEL ACTA DE INICIO, 3 PAGOS</t>
  </si>
  <si>
    <t>CPSAG-432-2021: 61645 06-09-2021 1978 SUBA CON UNA GESTIÓN PÚBLICA TRASPARENTE Y EFICIENTE $15.750.000.00: PRESTAR LOS SERVICIOS DE APOYO AL ÁREA GESTIÓN DE DESARROLLO LOCAL ESPECIALMENTE EN EL CENTRO DE DOCUMENTACIÓN E INFORMACIÓN CDI DE LA ALCALDÍA LOCAL DE SUBA, NO HAY 27856 (2) DEL 02 SEPTIEMBRE 2021 EXPIRA 01 NOVIEMBRE 2021 PLAZO 3.5 MESES A PARTIR DE LA SUSCRIPCION DEL ACTA DE INICIO SIN SOBREPASAR EL 31 DICIEMBRE 2021, PAGOS MENSUALES</t>
  </si>
  <si>
    <t>CPSP-433-2021: 61695 06-09-2021 1977 SUBA PARTICIPA, INCIDE Y RECONSTRUYE LA CONFIANZA CIUDADANA $21.792.000.00: PRESTACIÓN DE SERVICIOS PROFESIONALES PARA LIDERAR EL EQUIPO DE INVESTIGACIÓN Y AL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 PARA LA REACTIVACIÓN ECONÓMICA Y SOCIAL , NO HAY 27857 (1) DEL 02 SEPTIEMBRE 2021 EXPIRA 01 NOVIEMBRE 2021 PLAZO 4 MESES A PARTIR DE LA SUSCRIPCION DEL ACTA DE INICIO SIN SOBREPASAR EL 31 DICIEMBRE 2021, PAGOS MENSUALES</t>
  </si>
  <si>
    <t>70099 29-12-2021 1967 SUBA SALUDABLE Y SIN BARRERAS $1.009.864.000.00: ADICION Y PRORROGA 1 AL CIA-433-2020 SUBRED HASTA EL 26-02-2023</t>
  </si>
  <si>
    <t>CPSP-434-2021: 60882 MEMORANDO 20216100001553 06-08-2021 1979 INSPECCIÓN VIGILANCIA Y CONTROL MÁS EFICIENTE $34.960.000.00: PRESTAR LOS SERVICIOS PROFESIONALES COMO ABOGADO EN LA ALCALDÍA LOCAL DE SUBA, PRINCIPALMENTE EN TODAS LAS GESTIONES JURÍDICAS Y ADMINISTRATIVAS EN MATERIA DE PROPIEDAD HORIZONTAL. PLAZO 4 MESES A PARTIR DE LA SUSCRIPCION DEL ACTA DE INICIO SIN SOBREPASAR EL 31 DICIEMBRE 2021, PAGOS MENSUALES</t>
  </si>
  <si>
    <t>CPSP-435-2021: 60415 20216100001453 22-07-2021 1979 INSPECCIÓN VIGILANCIA Y CONTROL MÁS EFICIENTE $110.000.000.00 APOYAR TÉCNICAMENTE LAS DISTINTAS ETAPAS DE LOS PROCESOS DE COMPETENCIA DE LA ALCALDÍA LOCAL PARA LA DEPURACIÓN DE ACTUACIONES ADMINISTRATIVAS. PLAZO 4 MESES A PARTIR DE LA SUSCRIPCION DEL ACTA DE INICIO SIN SOBREPASAR EL 31 DICIEMBRE 2021, PAGOS MENSUALES</t>
  </si>
  <si>
    <t>CPSP-436-2021: 60878 MEMORANDO 20216100001553 06-08-2021 1979 INSPECCIÓN VIGILANCIA Y CONTROL MÁS EFICIENTE $122.360.000.00: APOYAR JURÍDICAMENTE LA EJECUCIÓN DE LAS ACCIONES REQUERIDAS PARA EL TRÁMITE E IMPULSO PROCESAL DE LAS ACTUACIONES CONTRAVENCIONALES Y/O QUERELLAS QUE CURSEN EN LAS INSPECCIONES DE POLICÍA DE LA LOCALIDAD PLAZO 4 MESES A PARTIR DE LA SUSCRIPCION DEL ACTA DE INICIO SIN SOBREPASAR EL 31 DICIEMBRE 2021, PAGOS MENSUALES</t>
  </si>
  <si>
    <t>MODIFICACION NO. 4 A LA AOF-438-2020 ELECTROCON ADICION Y PRORROGA SEIS (06) MESES, CONTADOS A PARTIR DEL VENCIMIENTO DEL PLAZO INICIALMENTE PACTADO, ES DECIR HASTA EL 31 MAYO 2022</t>
  </si>
  <si>
    <t>AF-438-2021: 61451 24-08-2021 $3.623.184.275.00: 1973 SUBA TERRITORIO DE PAZ Y RECONCILIACIÓN $602.145.275.00, 1974 MUJERES LIBRES, SEGURAS Y SIN MIEDO $1.703.507.000.00, 1996 MUJERES GUARDIANES DEL CUIDADO $525.968.000.00, 2015 CONVIVIENDO CON SEGURIDAD Y JUSTICIA $360.264.000.00 Y 2032 SUBA CONVIVE CON SEGURIDAD Y TRANQUILIDAD $431.300.000.00: AUNAR ESFUERZOS PARA FORTALECER LA PARTICIPACIÓN CIUDADANA EN LA LOCALIDAD DE SUBA, A TRAVÉS DE LA EJECUCIÓN DE LAS ACTIVIDADES FORMULADAS DE LOS PROCESOS DE MUJERES, VICTIMAS Y JUSTICIA FORTALECIENDO LOS PROCESOS LOCALES PLAZO HASTA EL 31-03-2022 A PARTIR DE LA FIRMA DEL ACUERDO DE FINANCIACIACION, 4 PAGOS</t>
  </si>
  <si>
    <t>CSU-439-2021: 60462 21-07-2021 1978 SUBA CON UNA GESTIÓN PÚBLICA TRASPARENTE Y EFICIENTE $71.439.746.00 CONTRATAR A TODO COSTO EL SUMINISTRO, INSTALACIÓN Y PUESTA EN FUNCIONAMIENTO DEL SISTEMA DE DETECCIÓN, EXTINCIÓN Y ALARMA DE INCENDIOS DE LOS CUARTOS DE DATOS DE LA ALCALDIA LOCAL DE SUBA PLAZO 3 MESES A PARTIR DE LA SUSCRIPCION DEL ACTA DE INICIO, UNICO PAGOS</t>
  </si>
  <si>
    <t>CPSAG-440-2021: 60701 09-08-2021 1953 SUBA SOLIDARIA Y EQUITATIVA $52.876.220.00: PRESTAR SERVICIOS DE APOYO A LA GESTION PARA EL SEGUIMIENTO DEL CUMPLIMIENTO DE LOS PROCEDIMIENTOS ADMINISTRATIVOS, OPERATIVOS Y TECNICOS DEL PROYECTO – RETO LOCAL – Y LOS ASOCIADOS A LA INCLUSION SOCIAL Y SEGURIDAD ECONOMICA EN LA LOCALIDAD DE SUBA, NO HAY 27357 (2) DEL 05 AGOSTO 2021 EXPIRA 04 OCTUBRE 2021&lt;(&gt;,&lt;)&gt; PLAZO 10 MESES A PARTIR DE LA SUSCRIPCION DEL ACTA DE INICIO SIN SOBREPASAR EL 31 DICIEMBRE 2021, PAGOS MENSUALES</t>
  </si>
  <si>
    <t>CESION DEL CPSAG-440-2021 DE LEONORA ORJUELA A MATEO CALDERON A PARTIR DEL 25-10-2021 60701 09-08-2021 1953 SUBA SOLIDARIA Y EQUITATIVA $52.876.220.00: PRESTAR SERVICIOS DE APOYO A LA GESTION PARA EL SEGUIMIENTO DEL CUMPLIMIENTO DE LOS PROCEDIMIENTOS ADMINISTRATIVOS, OPERATIVOS Y TECNICOS DEL PROYECTO – RETO LOCAL – Y LOS ASOCIADOS A LA INCLUSION SOCIAL Y SEGURIDAD ECONOMICA EN LA LOCALIDAD DE SUBA, NO HAY 27357 (2) DEL 05 AGOSTO 2021 EXPIRA 04 OCTUBRE 2021</t>
  </si>
  <si>
    <t>AOF-441-2021: 62153 09-092021 1978 SUBA CON UNA GESTIÓN PÚBLICA TRASPARENTE Y EFICIENTE $24.718.322.00: REALIZAR LA MEDICIÓN POSTERIOR DE LOS BIENES QUE ESTÁN COMO PROPIEDAD, PLANTA Y EQUIPO O SEA MAYORES A 2 SMMLV Y EL DETERIORO DE LOS BIENES MAYORES A 35 SMMLV, A CARGO DEL FONDO DE DESARROLLO LOCAL DE SUBA PLAZO 2 MESES A PARTIR DE LA SUSCRIPCION DEL ACTA DE INICIO, PAGOS TOTAL</t>
  </si>
  <si>
    <t>CPSAG-442-2021: 62247 20-09-2021 1965 SUBA TERRITORIO CULTURAL $12.600.000.00: PRESTAR SUS SERVICIOS DE APOYO LOGÍSTICO ASISTENCIAL PARA EL DESARROLLO DE ACTIVIDADES Y EVENTOS LOCALES EN ATENCIÓN DEL PROYECTO SUBA TERRITORIO CULTURAL NO HAY 28023 (2) DEL 17 SEPTIEMBRE 2021 EXPIRA 16 NOVIEMBRE 2021 PLAZO 3.5 MESES A PARTIR DE LA SUSCRIPCION DEL ACTA DE INICIO SIN SOBREPASAR EL 31 DICIEMBRE 2021, PAGOS MENSUALES</t>
  </si>
  <si>
    <t>CPSAG-443-2021: 62247 20-09-2021 1965 SUBA TERRITORIO CULTURAL $12.600.000.00: PRESTAR SUS SERVICIOS DE APOYO LOGÍSTICO ASISTENCIAL PARA EL DESARROLLO DE ACTIVIDADES Y EVENTOS LOCALES EN ATENCIÓN DEL PROYECTO SUBA TERRITORIO CULTURAL NO HAY 28023 (2) DEL 17 SEPTIEMBRE 2021 EXPIRA 16 NOVIEMBRE 2021 PLAZO 3.5 MESES A PARTIR DE LA SUSCRIPCION DEL ACTA DE INICIO SIN SOBREPASAR EL 31 DICIEMBRE 2021, PAGOS MENSUALES</t>
  </si>
  <si>
    <t>CPSAG-444-2021: 62248 19-09-2021 1965 SUBA TERRITORIO CULTURAL $10.500.000.00: PRESTAR LOS SERVICIOS DE APOYO TÉCNICO EN LA PREPARACIÓN, OPERACIÓN Y FUNCIONAMIENTO DEL SISTEMA DE SONIDO Y DEMÁS EQUIPOS UTILIZADOS PARA LA REALIZACIÓN DE ACTIVIDADES Y EVENTOS LOCALES EN ATENCIÓN DEL PROYECTO SUBA TERRITORIO CULTURAL, NO HAY 28024 (1) DEL 17 SEPTIEMBRE 2021 EXPIRA 16 NOVIEMBRE 2021 PLAZO 3.5 MESES A PARTIR DE LA SUSCRIPCION DEL ACTA DE INICIO SIN SOBREPASAR EL 31 DICIEMBRE 2021, PAGOS MENSUALES</t>
  </si>
  <si>
    <t>CPSAG-445-2021: 60883 MEMORANDO 20216100001553 06-08-2021 1979 INSPECCIÓN VIGILANCIA Y CONTROL MÁS EFICIENTE $9.000.000.00: APOYAR ADMINISTRATIVA Y ASISTENCIALMENTE A LAS INSPECCIONES DE POLICÍA DE LA LOCALIDAD. PLAZO 4 MESES A PARTIR DE LA SUSCRIPCION DEL ACTA DE INICIO SIN SOBREPASAR EL 31 DICIEMBRE 2021, PAGOS MENSUALES</t>
  </si>
  <si>
    <t>CPSAG-446-2021: 60884 MEMORANDO 20216100001553 06-08-2021 1979 INSPECCIÓN VIGILANCIA Y CONTROL MÁS EFICIENTE $9.000.000.00: APOYAR LA GESTIÓN DOCUMENTAL DE LA ALCALDÍA LOCAL, ACOMPAÑANDO AL EQUIPO JURÍDICO DE DEPURACIÓN EN LAS LABORES OPERATIVAS QUE GENERA EL PROCESO DE IMPULSO DE LAS ACTUACIONES ADMINISTRATIVAS EXISTENTES EN LAS DIFERENTES ALCALDÍAS LOCALES. PLAZO 4 MESES A PARTIR DE LA SUSCRIPCION DEL ACTA DE INICIO SIN SOBREPASAR EL 31 DICIEMBRE 2021, PAGOS MENSUALES</t>
  </si>
  <si>
    <t>CESION DEL CPSAG-446-2021 DE DIEGO OCHOA A GERMAN AMAYA A PARTIR DEL 26-10-2021 60884 MEMORANDO 20216100001553 06-08-2021 1979 INSPECCIÓN VIGILANCIA Y CONTROL MÁS EFICIENTE $9.000.000.00: APOYAR LA GESTIÓN DOCUMENTAL DE LA ALCALDÍA LOCAL, ACOMPAÑANDO AL EQUIPO JURÍDICO DE DEPURACIÓN EN LAS LABORES OPERATIVAS QUE GENERA EL PROCESO DE IMPULSO DE LAS ACTUACIONES ADMINISTRATIVAS EXISTENTES EN LAS DIFERENTES ALCALDÍAS LOCALES.</t>
  </si>
  <si>
    <t>CPSP-447-2021: 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t>
  </si>
  <si>
    <t>CPSP-448-2021: 61527 06-09-2021 1978 SUBA CON UNA GESTIÓN PÚBLICA TRASPARENTE Y EFICIENTE $15.295.000.00: PRESTAR LOS SERVICIOS PROFESIONALES PARA LA REVISIÓN Y/O ELABORACIÓN DE LOS DOCUMENTOS Y GESTIONES PROVENIENTES DE LAS DIFERENTES ÁREAS RELACIONADOS CON TEMAS ADMINISTRATIVOS, CONTABLES Y FINANCIEROS DE LOS PROCESOS Y CONTRATOS DEL FONDO DE DESARROLLO LOCAL DE SUBA, NO HAY 27816 (1) DEL 01 SEPTIEMBRE 2021 EXPIRA 31 OCTUBRE 2021 PLAZO 3.5 MESES A PARTIR DE LA SUSCRIPCION DEL ACTA DE INICIO SIN SOBREPASAR EL 31 DICIEMBRE 2021, PAGOS MENSUALES</t>
  </si>
  <si>
    <t>CPSP-449-2021: 60879 MEMORANDO 20216100001553 06-08-2021 1979 INSPECCIÓN VIGILANCIA Y CONTROL MÁS EFICIENTE $297.160.000.00: APOYAR JURÍDICAMENTE LA EJECUCIÓN DE LAS ACCIONES REQUERIDAS PARA LA DEPURACIÓN DE LAS ACTUACIONES ADMINISTRATIVAS QUE CURSAN EN LA ALCALDÍA LOCAL. PLAZO 4 MESES A PARTIR DE LA SUSCRIPCION DEL ACTA DE INICIO SIN SOBREPASAR EL 31 DICIEMBRE 2021, PAGOS MENSUALES</t>
  </si>
  <si>
    <t>CPSP-450-2021: 60901 13-08-2021 1953 SUBA SOLIDARIA Y EQUITATIVA $14.200.000.00: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NO HAY 27503 (1) DEL 12 AGOSTO 2021 EXPIRA 11 OCTUBRE 2021 PLAZO 4 MESES A PARTIR DE LA SUSCRIPCION DEL ACTA DE INICIO SIN SOBREPASAR EL 31 DICIEMBRE 2021, PAGOS MENSUALES</t>
  </si>
  <si>
    <t>CPSAG-451-2021: 61881 13-09-2021 1978 SUBA CON UNA GESTIÓN PÚBLICA TRASPARENTE Y EFICIENTE 7.875.000.00: PRESTAR SERVICIOS DE APOYO AL ÁREA DE GESTIÓN DEL DESARROLLO ADMINISTRATIVA Y FINANCIERA EN LAS LABORES QUE REQUIERA LA JUNTA ADMINISTRADORA LOCAL DE SUBA COMO GRABACIÓN DE SESIONES, TRANSCRIPCIÓN DE ACTAS Y ATENCIÓN A LA CIUDADANÍA, NO HAY 27950 (1) DEL 10 SEPTIEMBRE 2021 EXPIRA 09 NOVIEMBRE 2021 PLAZO 4 MESES A PARTIR DE LA SUSCRIPCION DEL ACTA DE INICIO SIN SOBREPASAR EL 31 DICIEMBRE 2021, PAGOS MENSUALES</t>
  </si>
  <si>
    <t>CPSP-452-2021: 60876 MEMORANDO 20216100001553 06-08-2021 1979 INSPECCIÓN VIGILANCIA Y CONTROL MÁS EFICIENTE $153.120.000.00: APOYAR TÉCNICAMENTE LAS DISTINTAS ETAPAS DE LOS PROCESOS DE COMPETENCIA DE LAS INSPECCIONES DE POLICÍA DE LA LOCALIDAD, SEGÚN REPARTO PLAZO 4 MESES A PARTIR DE LA SUSCRIPCION DEL ACTA DE INICIO SIN SOBREPASAR EL 31 DICIEMBRE 2021, PAGOS MENSUALES</t>
  </si>
  <si>
    <t>CPS-453-2021: 61447 23-08-2021 1999 MEJOR INFRAESTRUCTURA PARA LA MOVILIDAD EN SUBA $100.000.000.00: PRESTAR EL SERVICIO DE MANTENIMIENTO PREVENTIVO Y CORRECTIVO PARA LA MAQUINARIA AMARILLA Y VEHÍCULOS PESADOS DEL PARQUE AUTOMOTOR DE LA ALCALDIA LOCAL DE SUBA PLAZO 9 MESES A PARTIR DE LA SUSCRIPCION DEL ACTA DE INICIO, PAGOS MENSUALES</t>
  </si>
  <si>
    <t>CPSP-454-2021: 60971 19-08-2021 1978 SUBA CON UNA GESTIÓN PÚBLICA TRASPARENTE Y EFICIENTE 28.710.000.00: PRESTAR LOS SERVICIOS PROFESIONALES COMO ABOGADO (A) PARA APOYAR LA GESTIÓN CONTRACTUAL DEL ÁREA GESTIÓN DEL DESARROLLO LOCAL DE LA ALCALDÍA LOCAL DE SUBA, EN LOS DIFERENTES PROCESOS DE SELECCIÓN EN SUS ETAPAS PRECONTRACTUAL, CONTRACTUAL Y POSTCONTRACTUAL, NO HAY 27611 (1) DEL 19 AGOSTO 2021 EXPIRA 18 OCTUBRE 2021 PLAZO 4.5 MESES A PARTIR DE LA SUSCRIPCION DEL ACTA DE INICIO SIN SOBREPASAR EL 31 DICIEMBRE 2021, PAGOS MENSUALES</t>
  </si>
  <si>
    <t>CSU-455-2021: 61653 30-08-2021 1963 SUBA UNA COMUNIDAD QUE SE MUEVE $205.733.567.00: ADQUIRIR LOS ELEMENTOS DEPORTIVOS PARA EL PROCESO DE DOTACIÓN EN EL MARCO DE LOS PRESUPUESTOS PARTICIPATIVOS A MONTO AGOTABLE Y COMO META DEL PLAN DE DESARROLLO DE LA LOCALIDAD DE CONFORMIDAD CON LAS CANTIDADES, Y ESPECIFICACIONES TÉCNICAS CONTENIDAS EN LA FICHA TECNICA, LOS ESTUDIOS PREVIOS Y EL PLIEGO DE CONDICIONES PLAZO 45 DIAS A PARTIR DE LA SUSCRIPCION DEL ACTA DE INICIO, PAGOS PARCIALES</t>
  </si>
  <si>
    <t>CPSP-456-2021: 61895 13-09-2021 $15.295.000.00 1969 MAS ARBOLES MÁS VIDA $7.647.500.00 Y 1997 SUBA REVERDECE $7.647.500.00: PRESTAR SERVICIOS PROFESIONALES EN EL ÁREA DE GESTIÓN DEL DESARROLLO LOCAL PARA EL CUMPLIMIENTO DE LAS METAS DEL PLAN DE DESARROLLO LOCAL DE LA VIGENCIA Y ATENDER LAS COMPETENCIAS AMBIENTALES PROPIAS DE LA ALCALDÍA LOCAL DE SUBA, NO HAY 27969 (1) DEL 13 SEPTIEMBRE 2021 EXPIRA 12 NOVIEMBRE 2021 PLAZO 3.5 MESES A PARTIR DE LA SUSCRIPCION DEL ACTA DE INICIO SIN SOBREPASAR EL 31 DICIEMBRE 2021, PAGOS MENSUALES</t>
  </si>
  <si>
    <t>AOF-457-2021: 62708 23-06-2021 3.1.2.02.01.02.0005 OTROS PRODUCTOS QUÍMICOS; FIBRAS ARTIFICIALES (O FIBRAS INDUSTRIALES HECHAS POR EL HOMBRE) $4.791.357.00: PRESTAR EL SERVICIO DE MANTENIMIENTO (REVISIÓN Y RECARGA) DE LOS EXTINTORES DE LA ENTIDAD PLAZO 2 MESES A PARTIR DE LA SUSCRIPCION DEL ACTA DE INICIO, PAGOS TOTAL</t>
  </si>
  <si>
    <t>58360 14-04-2021 (1978) $85.944.656,00 ADICIÓN Y PRÓRROGA 1 CSUI 459 DE 2020 OBJETO CONTRATAR A TODO COSTO LA INSTALACIÓN, SUMINISTRO Y PUESTA EN FUNCIONAMIENTO DE PUNTOS DE VOZ, DATOS, FIBRA, CORRIENTE NORMAL, CORRIENTES REGULADA Y ADECUACIÓN DE CUARTOS DE DATOS PARA LAS SEDES DE LA ALCALDÍA LOCAL DE SUBA, PLAZO 2 MESES A PARTIR DEL VENCIMIENTO DEL PLAZO INICIALMENTE PACTADO</t>
  </si>
  <si>
    <t>CPSAG-459-2021: 61443 20-09-2021 1963 SUBA UNA COMUNIDAD QUE SE MUEVE $65.376.000.00: PRESTAR SERVICIOS DE APOYO A LA GESTIÓN PROMOVIENDO LA PARTICIPACIÓN CIUDADANA EN LAS PRÁCTICAS DEPORTIVAS; MEDIANTE EL USO DE METODOLOGÍAS, PROMOVIENDO UNA MEJOR CALIDAD DE VIDA Y APROVECHAMIENTO DEL TIEMPO LIBRE EN LOS HABITANTES DE LA LOCALIDAD DE SUBA, NO HAY 28004 (4) DEL 17 SEPTIEMBRE 2021 EXPIRA 16 NOVIEMBRE 2021 PLAZO 6 MESES A PARTIR DE LA SUSCRIPCION DEL ACTA DE INICIO SIN SOBREPASAR EL 31 DICIEMBRE 2021, PAGOS MENSUALES</t>
  </si>
  <si>
    <t>CPSAG-460-2021: 61443 20-09-2021 1963 SUBA UNA COMUNIDAD QUE SE MUEVE $65.376.000.00: PRESTAR SERVICIOS DE APOYO A LA GESTIÓN PROMOVIENDO LA PARTICIPACIÓN CIUDADANA EN LAS PRÁCTICAS DEPORTIVAS; MEDIANTE EL USO DE METODOLOGÍAS, PROMOVIENDO UNA MEJOR CALIDAD DE VIDA Y APROVECHAMIENTO DEL TIEMPO LIBRE EN LOS HABITANTES DE LA LOCALIDAD DE SUBA, NO HAY 28004 (4) DEL 17 SEPTIEMBRE 2021 EXPIRA 16 NOVIEMBRE 2021 PLAZO HASTA EL 31 DICIEMBRE 2021, PAGOS MENSUALES DE $2.724.000.00</t>
  </si>
  <si>
    <t>CPSAG-461-2021: 61443 20-09-2021 1963 SUBA UNA COMUNIDAD QUE SE MUEVE $65.376.000.00: PRESTAR SERVICIOS DE APOYO A LA GESTIÓN PROMOVIENDO LA PARTICIPACIÓN CIUDADANA EN LAS PRÁCTICAS DEPORTIVAS; MEDIANTE EL USO DE METODOLOGÍAS, PROMOVIENDO UNA MEJOR CALIDAD DE VIDA Y APROVECHAMIENTO DEL TIEMPO LIBRE EN LOS HABITANTES DE LA LOCALIDAD DE SUBA, NO HAY 28004 (4) DEL 17 SEPTIEMBRE 2021 EXPIRA 16 NOVIEMBRE 2021 PLAZO 6 MESES A PARTIR DE LA SUSCRIPCION DEL ACTA DE INICIO SIN SOBREPASAR EL 31 DICIEMBRE 2021, PAGOS MENSUALES</t>
  </si>
  <si>
    <t>CPSAG-462-2021: 61443 20-09-2021 1963 SUBA UNA COMUNIDAD QUE SE MUEVE $65.376.000.00: PRESTAR SERVICIOS DE APOYO A LA GESTIÓN PROMOVIENDO LA PARTICIPACIÓN CIUDADANA EN LAS PRÁCTICAS DEPORTIVAS; MEDIANTE EL USO DE METODOLOGÍAS, PROMOVIENDO UNA MEJOR CALIDAD DE VIDA Y APROVECHAMIENTO DEL TIEMPO LIBRE EN LOS HABITANTES DE LA LOCALIDAD DE SUBA, NO HAY 28004 (4) DEL 17 SEPTIEMBRE 2021 EXPIRA 16 NOVIEMBRE 2021 PLAZO 6 MESES A PARTIR DE LA SUSCRIPCION DEL ACTA DE INICIO SIN SOBREPASAR EL 31 DICIEMBRE 2021, PAGOS MENSUALES</t>
  </si>
  <si>
    <t>CESION DEL CPSAG-462-2021 DE JUAN CUERVO A STEVEN GUERRERO A PARTIR DEL 02-12-2021 61443 20-09-2021 1963 SUBA UNA COMUNIDAD QUE SE MUEVE $65.376.000.00: PRESTAR SERVICIOS DE APOYO A LA GESTIÓN PROMOVIENDO LA PARTICIPACIÓN CIUDADANA EN LAS PRÁCTICAS DEPORTIVAS; MEDIANTE EL USO DE METODOLOGÍAS, PROMOVIENDO UNA MEJOR CALIDAD DE VIDA Y APROVECHAMIENTO DEL TIEMPO LIBRE EN LOS HABITANTES DE LA LOCALIDAD DE SUBA, NO HAY 28004 (4) DEL 17 SEPTIEMBRE 2021 EXPIRA 16 NOVIEMBRE 2021</t>
  </si>
  <si>
    <t>CPSAG-463-2021: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SIN SOBREPASAR EL 31 DICIEMBRE 2021, PAGOS MENSUALES</t>
  </si>
  <si>
    <t>CPS-464-2021: 60604 26-07-2021 1979 INSPECCIÓN VIGILANCIA Y CONTROL MÁS EFICIENTE $150.000.000.00 PRESTAR EL SERVICIO DE TRANSPORTE A FUNCIONARIOS Y CONTRATISTAS DEL FONDO DE DESARROLLO LOCALDE SUBA, CON EL FIN DE DAR CUMPLIMIENTO A LAS ACTIVIDADES MISIONALES DE LA ENTIDAD PLAZO 7 MESES A PARTIR DE LA SUSCRIPCION DEL ACTA DE INICIO Y/O HASATA AGOTAR RECURSOS, PAGOS MENSUALES</t>
  </si>
  <si>
    <t>CPS-465-2021: 60793 03-08-2021 $614.892.000.00: 1964 RURALIDAD CAPACITADA Y FORTALECIDA $102.171.000.00, 1966 FORTALECIENDO EL TEJIDO ECONÓMICO LOCAL $156.000.000.00, 1974 MUJERES LIBRES, SEGURAS Y SIN MIEDO $65.417.000.00, 1978 SUBA CON UNA GESTIÓN PÚBLICA TRASPARENTE Y EFICIENTE $216.534.000.00, 1995 SEMBRANDO EMPRENDIMIENTO URBANO $47.285.000.00, 1996 MUJERES GUARDIANES DEL CUIDADO $19.747.000.00 y 1997 SUBA REVERDECE $7.738.000.00; PRESTAR LOS SERVICIOS LOGÍSTICOS PARA LA REALIZACIÓN DE ACTIVIDADES MISIONALES Y DE APOYO QUE REQUIERA LA LOCALIDAD DE SUBA EN EL MARCO DEL CUMPLIMIENTO DEL PLAN DE DESARROLLO LOCAL PLAZO 10 MESES A PARTIR DE LA SUSCRIPCION DEL ACTA DE INICIO Y/O HASTA AGOTAR RECURSOS, PAGOS MENSUALES</t>
  </si>
  <si>
    <t>AOF-466-2021: 62720 23-09-2021 1997 $15.753.250.00 SUBA REVERDECE $5.584.491.00 Y 3.1.2.02.01.02.0002 PASTA O PULPA, PAPEL Y PRODUCTOS DE PAPEL; IMPRESOS Y ARTÍCULOS RELACIONADOS $10.168.759.00: SUMINISTRO DE ELEMENTOS DE PAPELERIA Y ÚTILES DE OFICINA PARA LAS DEPENDENCIAS DE LA ALCALDÍA LOCAL DE SUBA PLAZO 2 MESES A PARTIR DE LA SUSCRIPCION DEL ACTA DE INICIO, 2 PAGOS</t>
  </si>
  <si>
    <t>CPSAG-467-2021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</si>
  <si>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CPSAG-468-2021: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INICIO&lt;(&gt;,&lt;)&gt; PAGOS MENSUALES</t>
  </si>
  <si>
    <t>CPSAG-469-2021: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</si>
  <si>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CPSP-470-2021: 61875 13-09-2021 1978 SUBA CON UNA GESTIÓN PÚBLICA TRASPARENTE Y EFICIENTE $22.330.000.00: PRESTAR LOS SERVICIOS PROFESIONALES COMO ABOGADO (A) PARA APOYAR LA GESTIÓN CONTRACTUAL DEL ÁREA GESTIÓN DEL DESARROLLO LOCAL DE LA ALCALDÍA LOCAL DE SUBA, EN LOS DIFERENTES PROCESOS DE SELECCIÓN EN SUS ETAPAS PRECONTRACTUAL, CONTRACTUAL Y POSTCONTRACTUAL, NO HAY 27949 (1) DEL 10 SEPTIEMBRE 2021 EXPIRA 09 NOVIEMBRE 2021 PLAZO 3.5 MESES A PARTIR DE LA SUSCRIPCION DEL ACTA DE INICIO SIN SOBREPASAR EL 31 DICIEMBRE 2021, PAGOS MENSUALES</t>
  </si>
  <si>
    <t>CPSAG-471-2021: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SIN SOBREPASAR EL 31 DICIEMBRE 2021, PAGOS MENSUALES</t>
  </si>
  <si>
    <t>CPSAG-472-2021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</si>
  <si>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CPSAG-473-2021: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</si>
  <si>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CPSAG-474-2021: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SIN SOBREPASAR EL 31 DICIEMBRE 2021, PAGOS MENSUALES</t>
  </si>
  <si>
    <t>CESION DEL CPSAG-474-2021 DE JOHN APONTE A JESSICA RAMIREZ A PARTIR DEL 02-12-2021.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t>
  </si>
  <si>
    <t>CPSAG-475-2021: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PAGOS MENSUALES</t>
  </si>
  <si>
    <t>CPS-476-2021: 61769 02-09-2021 1978 SUBA CON UNA GESTIÓN PÚBLICA TRASPARENTE Y EFICIENTE $231.365.772.00: ADQUISICIÓN, INSTALACIÓN Y PUESTA EN FUNCIONAMIENTO DE PLATAFORMAS SALVA ESCALERAS PARA LA ACCESIBILIDAD DE PERSONAS EN CONDICIÓN DE DISCAPACIDAD FÍSICA Y MOVILIDAD REDUCIDA EN LAS SEDES DE LA ALCALDÍA LOCAL DE SUBA PLAZO 4 MESES A PARTIR DE LA SUSCRIPCION DEL ACTA DE INICIO, 4 PAGOS 50, 30 Y 20% RESPECTIVAMENTE</t>
  </si>
  <si>
    <t>64429 09-11-2021 1997 SUBA REVERDECE $80.519.452.00: ADICIÓN 1 AL CPS 477 DE 2020, CUYO OBJETO ES CONTRATAR LA PRESTACIÓN DE SERVICIOS PARA REALIZAR INTERVENCIONES DE RENATURALIZACIÓN EN LA LOCALIDAD DE SUBA, POR EL SISTEMA DE PRECIOS UNITARIOS FIJOS CON MONTO AGOTABLE.</t>
  </si>
  <si>
    <t>CPS-477-2021: 62541 19-09-2021 032 SUBA CONVIVE CON SEGURIDAD Y TRANQUILIDAD $236.326.000.00: DESARROLLAR PROCESO DE FORMACIÓN QUE ATIENDAN A 500 PERSONAS MEDIANTE ESCUELAS DE SEGURIDAD QUE LAS DOTEN DE INSTRUMENTOS LEGALES, ADMINISTRATIVOS, JURÍDICOS E INVESTIGATIVOS, PERMITIENDO CONSTRUIR ENTORNOS CREATIVOS Y SEGUROS PARA EL ADECUADO USO DE ESPACIOS PÚBLICOS, LA FORMULACIÓN DE PLANES DE MANEJO DE SITUACIONES DE RIESGO Y SEGURIDAD REDUCIENDO CONFLICTOS SOCIALES PLAZO 6 MESES A PARTIR DE LA SUSCRIPCION DEL ACTA DE INICIO, 5 PAGOS PARCIALES</t>
  </si>
  <si>
    <t>CSU-479-2021: 62537 17-09-2021 1978 SUBA CON UNA GESTIÓN PÚBLICA TRASPARENTE Y EFICIENTE $230.576.875.00: SUMINISTRO E INSTALACIÓN DEL MOBILIARIO PARA LAS DIFERENTES OFICINAS DEL FONDO DE DESARROLLO LOCAL DE SUBA, PLAZO HASTA EL 31-12-2021 Y/O HASTA AGOTAR RECURSOS, 2 PAGOS; SE REGISTRA CON NUMERO DE CEDULA DE CIUDADANIA POR INSTRUCCIONES DEL RESPONSABLE DE PRESUPUESTO.</t>
  </si>
  <si>
    <t>MEMORANDO 20216120019703 24-12-2021 1999 MEJOR INFRAESTRUCTURA PARA LA MOVILIDAD EN SUBA $100.000.000.00; ADICION CSU-480-2020 CONSORCIO P &lt;(&gt;&amp;&lt;)&gt;C HASTA EL 09-05-2022</t>
  </si>
  <si>
    <t>CPS-480-2021: 61548 26-08-2021 1971 SUBA PROTEGE LOS ANIMALES $847.326.000.00: PRESTAR LOS SERVICIOS PARA EL DESARROLLO DE LOS COMPONENTES DE PROTECCIÓN Y BIENESTAR ANIMAL EN LA LOCALIDAD DE SUBA, EN CUMPLIMIENTO DEL PROYECTO DE INVERSIÓN 1971 SUBA PROTEGE LOS ANIMALES PLAZO 6 MESES A PARTIR DE LA SUSCRIPCION Y/O HASTA AGOTAR RECURSOS, PAGOS MENSUALES</t>
  </si>
  <si>
    <t>CPSAG-481 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</si>
  <si>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CPSP-482-2021 61647 06-09-2021 1979 INSPECCIÓN VIGILANCIA Y CONTROL MÁS EFICIENTE $15.000.000.00: APOYAR TÉCNICAMENTE LAS DISTINTAS ETAPAS DE LOS PROCESOS DE COMPETENCIA DE LA ALCALDÍA LOCAL PARA LA DEPURACIÓN DE ACTUACIONES ADMINISTRATIVAS, NO HAY 27817 (1) DEL 01 SEPTIEMBRE 2021 EXPIRA 31 OCTUBRE 2021 PLAZO 3 MESES A PARTIR DE LA SUSCRIPCION DEL ACTA DE INICIO SIN SOBREPASAR EL 31 DICIEMBRE 2021, PAGOS MENSUALES</t>
  </si>
  <si>
    <t>CPSAG-483-2021: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PAGOS MENSUALES</t>
  </si>
  <si>
    <t>63253 26-10-2021 1970 SUBA RECUPERA Y MANTIENE SUS PARQUES $446.684.166.00: ADICIÓN Y PRÓRROGA 1 AL CONTRATO DE OBRA 484 DE 2020, CUYO OBJETO ES "REALIZAR EL MANTENIMIENTO DE LA INFRAESTRUCTURA FISICA. ASJ COMO EL SUMINISTRO E INSTALACION DEL MOBILIARIO URBANO DE LOS PARQUES VECINALES Y DE BOLSILLO DE LA LOCALIDAD DE SUBA QUE CONFORMAN EL SISTEMA DISTRITAL DE PARQUES&lt;(&gt;,&lt;)&gt; TRES (03) MESES MAS, CONTADOS A PARTIR DEL VENCIMIENTO DEL PLAZO INICIALMENTE PACTADO, ES DECIR HASTA EL 09-02-2022</t>
  </si>
  <si>
    <t>CPSP-485-2021: 63432 28-10-2021 1979 INSPECCIÓN VIGILANCIA Y CONTROL MÁS EFICIENTE $8.740.000.00: PRESTAR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 CERTIFICACION DE NO HAY 28376 (1) DEL 27 OCTUBRE 2021 EXPIRA EL 26 DICIEMBRE 2021. PLAZO 2 MESES A PARTIR DE LA SUSCRIPCION DEL ACTA DE INICIO SIN SOBREPASAR EL 31 DICIEMBRE 2021, PAGOS MENSUALES</t>
  </si>
  <si>
    <t>CPSP-486-2021: 63557 28-10-2021 1979 INSPECCIÓN VIGILANCIA Y CONTROL MÁS EFICIENTE $8.740.000.00: PRESTAR LOS SERVICIOS PROFESIONALES PARA PARA EL APOYO EN EL TRÁMITE DE DESPACHOS COMISORIOS DE LA ALCALDÍA LOCAL DE SUBA, CERTIFICACION DE NO HAY 28368 (1) DEL 26 OCTUBRE 2021 EXPIRA EL 25 DICIEMBRE 2021 PLAZO 2 MESES A PARTIR DE LA SUSCRIPCION DEL ACTA DE INICIO SIN SOBREPASAR EL 31 DICIEMBRE 2021, PAGOS MENSUALES</t>
  </si>
  <si>
    <t>CPSP-487-2021: 63675 28-10-2021 1979 INSPECCIÓN VIGILANCIA Y CONTROL MÁS EFICIENTE $8.740.000.00: APOYAR JURIDICAMENTE LA EJECUCIÓN DE LAS ACCIONES REQUERIDAS PARA EL TRÁMITE E IMPULSO PROCESAL DE LAS ACTUACIONES CONTRAVENCIONALES Y/O QUERELLAS QUE CURSEN EN LAS INSPECCIONES DE POLICÍA DE LA LOCALIDAD, CERTIFICACION DE NO HAY 28370 (1) DEL 26 OCTUBRE 2021 EXPIRA EL 25 DICIEMBRE 2021. PLAZO 2 MESES A PARTIR DE LA SUSCRIPCION DEL ACTA DE INICIO SIN SOBREPASAR EL 31 DICIEMBRE 2021, PAGOS MENSUALES</t>
  </si>
  <si>
    <t>CPSAG-488-2021: 63676 28-10-2021 1979 INSPECCIÓN VIGILANCIA Y CONTROL MÁS EFICIENTE $4.500.000.00: APOYAR ADMINISTRATIVA Y ASISTENCIALMENTE A LAS INSPECCIONES DE POLICÍA DE LA LOCALIDAD, CERTIFICACION DE NO HAY 28371 (1) DEL 26 OCTUBRE 2021 EXPIRA EL 25 DICIEMBRE 2021. PLAZO 2 MESES A PARTIR DE LA SUSCRIPCION DEL ACTA DE INICIO SIN SOBREPASAR EL 31 DICIEMBRE 2021, PAGOS MENSUALES</t>
  </si>
  <si>
    <t>63254 26-10-2021 1970 SUBA RECUPERA Y MANTIENE SUS PARQUES $55.525.400.00: ADICIÓN Y PRÓRROGA 1 AL CONTRATO DE INTERVENTORIA 489 DE  2020, CUYO OBJETO ES REALIZAR LA INTERVENTORIA TÉCNICA, ADMINISTRATIVA, LEGAL, FINANCIERA, CONTABLE, SEGURIDAD Y SALUD EN EL TRABAJO, SOCIAL Y AMBIENTAL PARA EL CONTRATO DERIVADO DEL PROCESO DE LICITACION FDL LP-002-2020 PARA EL MANTENIMIENTO DE PARQUES &lt;(&gt;,&lt;)&gt; PLAZO TRES (03) MESES MAS, CONTADOS A PARTIR DEL VENCIMIENTO DEL PLAZO INICIALMENTE PACTADO, ES DECIR HASTA EL 09-02-2022</t>
  </si>
  <si>
    <t>CPSAG-4789-2021: 63835 02-11-2021 1971 SUBA PROTEGE LOS ANIMALES $4.500.000.00: PRESTAR SERVICIOS DE APOYO EN LAS ACCIONES DE PROMOCIÓN DE LA DEFENSA, CONVIVENCIA, PROTECCIÓN Y BIENESTAR DE LOS ANIMALES DOMÉSTICOS Y SILVESTRES, ASÍ COMO EN LA IMPLEMENTACIÓN DE ESTRATEGIAS DE CULTURA Y PARTICIPACIÓN CIUDADANA, EN LA LOCALIDAD DE SUBA, CERTIFICACION DE NO HAY 28437 (1) DEL 29 OCTUBRE 2021 EXPIRA EL 28 DICIEMBRE 2021 PLAZO 2 MESES A PARTIR DE LA SUSCRIPCION DEL ACTA DE INICIO SIN SOBREPASAR EL 31 DICIEMBRE 2021, PAGOS MENSUALES</t>
  </si>
  <si>
    <t>CCV-490-2021: 62608 20-09-2021 2034 SUBA ENTORNO PROTECTOR $126.107.525.00: ADQUISICIÓN DE ELEMENTOS DE DOTACIÓN LÚDICA Y PEDAGÓGICA PARA JARDINES INFANTILES EN LA LOCALIDAD DE SUBA DE CONFORMIDAD CON LAS ESPECIFICACIONES Y CANTIDADES ESTABLECIDAS EN LAS FICHAS TÉCNICAS EN EL MARCO DEL PROYECTO 2034 SUBA ENTORNO PROTECTOR PLAZO 3 MESES A PARTIR DE LA SUSCRIPCION DEL ACTA DE INICIO&lt;(&gt;,&lt;)&gt;PAGOS TOTAL FINAL</t>
  </si>
  <si>
    <t>AOF-491-2021: 63573 20-10-2021 2016 SUBA CULTURAL Y CREATIVA $24.775.443.00: PRESTAR LOS SERVICIOS PROFESIONALES PARA REALIZAR EL ANALISIS DE VULNERABILIDAD Y REFORZAMIENTO DE LA CASA DE LA CULTURA DE SUBA PLAZO 2 MESES A PARTIR DE LA SUSCRIPCION DEL ACTA DE INICIO, 3 PAGOS 50, 40 Y 10% REEMPLAZA AL CRP 1219 B5000222893 ANULADO POR SOLICITUD DE CORRECCION MODALIDAD DE SELECCION CORREO DEL 12-11-2021 3:14 PM OSCAR CHACON.</t>
  </si>
  <si>
    <t>CPS-492-2021: 61690 02-09-2021 1964 RURALIDAD CAPACITADA Y FORTALECIDA $358.525.500.00 CONTRATAR UN OPERADOR PARA LA EJECUCIÓN DE ACTIVIDADES RELACIONADAS CON LA ASISTENCIA TÉCNICA PARA LA PRODUCTIVIDAD, LOS PROCESOS DE TRANSFORMACION Y ESTRATEGIAS DE COMERCIALIZACIÓN DE LAS FAMILIAS DE LA RURALIDAD DE SUBA. PLAZO 5 MESES A PARTIR DE LA SUSCRIPCION DEL ACTA DE INICIO, PAGOS MENSUALES</t>
  </si>
  <si>
    <t>CCV-493-2021: 62611 20-09-2021 2034 SUBA ENTORNO PROTECTOR $94.076.207.00 ADQUISICIÓN DE ELEMENTOS PARA LA DOTACIÓN MOBIBILIARIA, LUDICA Y PEDAGÓGICA DEL CENTRO CRECER DE LA LOCALIDAD DE SUBA, DE CONFORMIDAD CON LAS ESPECIFICACIONES Y CANTIDADES ESTABLECIDAS EN LAS FICHAS TÉCNICAS EN EL MARCO DEL PROYECTO 2034 SUBA ENTORNO PROTECTOR PLAZO 3 MESES A PARTIR DE LA SUSCRIPCION DEL ACTA DE INICIO, PAGOS FINAL TOTAL</t>
  </si>
  <si>
    <t>CCV-494-2021: 62611 20-09-2021 2034 SUBA ENTORNO PROTECTOR $94.076.207.00 ADQUISICIÓN DE ELEMENTOS PARA LA DOTACIÓN MOBIBILIARIA, LUDICA Y PEDAGÓGICA DEL CENTRO CRECER DE LA LOCALIDAD DE SUBA, DE CONFORMIDAD CON LAS ESPECIFICACIONES Y CANTIDADES ESTABLECIDAS EN LAS FICHAS TÉCNICAS EN EL MARCO DEL PROYECTO 2034 SUBA ENTORNO PROTECTOR PLAZO 3 MESES A PARTIR DE LA SUSCRIPCION DEL ACTA DE INICIO, 1 PAGO TOTAL FINAL</t>
  </si>
  <si>
    <t>CIA-495-2021: 64126 05-11-2021 1965 SUBA TERRITORIO CULTURAL $101.171.638.00: AUNAR ESFUERZOS PARA BRINDAR ESPACIOS DE FORMACIÓN, DISFRUTE Y GOCE A LA COMUNIDAD EN GENERAL DE LA LOCALIDAD DE SUBA, POR MEDIO DE LA CONTINUIDAD Y FORTALECIMIENTO DE LAS AGRUPACIONES DE CORO Y ENSAMBLE REPRESENTATIVO DEL CENTRO MUSICAL BATUTA LA GAITANA PLAZO 11 MESES A PARTIR DE LA SUSCRIPCION DEL ACTA DE INICIO</t>
  </si>
  <si>
    <t>CPSP-496-2021: 63715 28-10-2021 1977 SUBA PARTICIPA, INCIDE Y RECONSTRUYE LA CONFIANZA CIUDADANA. $8.740.000.00: PRESTAR SERVICIOS PROFESIONALES EN MATERIA SOCIAL PARA IMPULSAR LOS PROCESOS DE PARTICIPACIÓN CIUDADANA Y FOMENTAR LAS ACTIVIDADES INSTITUCIONALES PARA EL CUMPLIMIENTO DE LAS METAS DE PLAN DE DESARROLLO LOCAL, CERTIFICACION DE NO HAY 28402 (1) DEL 28 OCTUBRE 2021 EXPIRA EL 27 DICIEMBRE 2021 PLAZO 2 MESES A PARTIR DE LA SUSCRIPCION DEL ACTA DE INICIO SIN SOBREPASAR EL 31 DICIEMBRE 2021, PAGOS MENSUALES</t>
  </si>
  <si>
    <t>CPSP-497-2021: 63712 28-10-2021 1979 INSPECCIÓN VIGILANCIA Y CONTROL MÁS EFICIENTE $22.000.000.00: APOYAR TÉCNICAMENTE LAS DISTINTAS ETAPAS DE LOS PROCESOS DE COMPETENCIA DE LA ALCALDÍA LOCAL PARA LA DEPURACIÓN DE ACTUACIONES ADMINISTRATIVAS, CERTIFICACION DE NO HAY 28401 (2) DEL 28 OCTUBRE 2021 EXPIRA EL 27 DICIEMBRE 2021. PLAZO 2 MESES A PARTIR DE LA SUSCRIPCION DEL ACTA DE INICIO SIN SOBREPASAR EL 31 DICIEMBRE 2021, PAGOS MENSUALES</t>
  </si>
  <si>
    <t>CPSP-498-2021: 62601 23-09-2021 1962 RURALIDAD CON VIVIENDA DIGNA E INTEGRAL $18.900.000.00: PRESTAR LOS SERVICIOS PROFESIONALES COMO ABOGADO(A) PARA APOYAR EL ESTUDIO DE TITULACIÓN, ANÁLISIS, EVALUACIÓN DEL PROCESO DE RECONOCIMIENTO Y LEGALIZACIÓN DE PREDIOS DEL CENTRO POBLADO DE CHORRILLOS DE LA LOCALIDAD DE SUBA, EN EL MARCO DE LA NORMATIVA VIGENTE (DECRETO 435 DE 2015), NO HAY 28101 (1) DEL 22 SEPTIEMBRE 2021 EXPIRA 21 NOVIEMBRE 2021 PLAZO 3 MESES A PARTIR DE LA SUSCRIPCION DEL ACTA DE INICIO, PAGOS MENSUALES</t>
  </si>
  <si>
    <t>CPSP-499-2021: 62606 23-09-2021 1962 RURALIDAD CON VIVIENDA DIGNA E INTEGRAL $33.000.000.00: PRESTAR LOS SERVICIOS PROFESIONALES PARA REALIZAR LA ASISTENCIA TÉCNICA SOBRE LA INFRAESTRUCTURA DE LOS PREDIOS DEL CENTRO POBLADO DE CHORRILLOS EN LA LOCALIDAD DE SUBA, OBJETO DE LEGALIZACIÓN DENTRO DEL MARCO DE LA NORMATIVA VIGENTE (DECRETO 435 DE 2015), NO HAY 28105 (2) DEL 23 SEPTIEMBRE 2021 EXPIRA 22 NOVIEMBRE 2021 PLAZO 3 MESES A PARTIR DE LA SUSCRIPCION DEL ACTA DE INICIO SIN SOBREPASAR EL 31 DICIEMBRE 2021, PAGOS MENSUALES</t>
  </si>
  <si>
    <t>CIA-500-2021: 64530 10-11-2021 $544.342.105.00 1964 RURALIDAD CAPACITADA Y FORTALECIDA $52.631.580.00, 1972 MAS AGUA POTABLE PARA NUESTRAS VEREDAS $32.550.000.00 Y 1995 SEMBRANDO EMPRENDIMIENTO URBANO $459.160.525.00:  AUNAR ESFUEZOS TECINCOS, ADMINISTRATIVOS Y FINANCIEROS ENTRE EL CENTRO DE INVESTIGACIONES PARA EL DESARROLLO DE LA UNIVERSIDAD NACIONAL Y LA ALCALDIA LOCAL DE SUBA, PARA EL FORTALECIMIENTO DE INICIATIVAS CIUDADANAS AMBIENTALES EN LA LOCALIDAD DE SUBA PARA LA RESILIENCIA CLIMATICA Y SOCIAL PLAZO 8 MESES A PARTIR DE LA SUSCRIPCION DEL ACTA DE INICIO, PAGOS 20, 30, 40 Y 10%</t>
  </si>
  <si>
    <t>CPSAG-501-2021: 63905 05-11-2021 1979 INSPECCIÓN VIGILANCIA Y CONTROL MÁS EFICIENTE $4.500.000.00: APOYAR ADMINISTRATIVA Y ASISTENCIALMENTE A LAS INSPECCIONES DE POLICÍA DE LA LOCALIDAD, CERTIFICACION DE NO HAY 28473 (1) DEL 03 NOVIEMBRE 2021 EXPIRA EL 02 ENERO 2022. PLAZO 2 MESES A PARTIR DE LA SUSCRIPCION DEL ACTA DE INICIO SIN SOBREPASAR EL 31 DICIEMBRE 2021, PAGOS MENSUALES</t>
  </si>
  <si>
    <t>CIA-502-2021: 64364 09-11-2021 2014 SUBA PROMUEVE EL RECICLAJE Y LAS ENERGÍAS ALTERNATIVAS $240.000.000.00: AUNAR ESFUERZOS PARA LA IMPLEMENTACIÓN DE LOS PROGRAMAS DE FORTALECIMIENTO A LAS ORGANIZACIONES DE RECICLADORES DE LA LOCALIDAD DE SUBA, POR MEDIO DEL PROGRAMA DE INCENTIVOS PARA LA VIGENCIA 2021 COMO ACCIÓN AFIRMATIVA PLAZO 6 MESES A PARTIR DE LA SUSCRIPCION DEL ACTA DE INICIO</t>
  </si>
  <si>
    <t>CPSAG-503-2021: 63982 05-11-2021 1978 SUBA CON UNA GESTIÓN PÚBLICA TRASPARENTE Y EFICIENTE $4.500.000.00: PRESTAR LOS SERVICIOS DE APOYO AL ÁREA GESTIÓN DE DESARROLLO LOCAL ESPECIALMENTE EN EL CENTRO DE DOCUMENTACIÓN E INFORMACIÓN CDI DE LA ALCALDÍA LOCAL DE SUBA, CERTIFICACION DE NO HAY 28512 (1) DEL 05 NOVIEMBRE 2021 EXPIRA EL 04 ENERO 2022. PLAZO 2 MESES A PARTIR DE LA SUSCRIPCION DEL ACTA DE INICIO, PAGOS MENSUALES</t>
  </si>
  <si>
    <t>CPSP-505-2021: 63932 05-11-2021 1979 INSPECCIÓN VIGILANCIA Y CONTROL MÁS EFICIENTE $26.220.000.00: APOYAR JURÍDICAMENTE LA EJECUCIÓN DE LAS ACCIONES REQUERIDAS PARA EL TRÁMITE E IMPULSO PROCESAL DE LAS ACTUACIONES CONTRAVENCIONALES Y/O QUERELLAS QUE CURSEN EN LAS INSPECCIONES DE POLICÍA DE LA LOCALIDAD, CERTIFICACION DE NO HAY 28474 (3) DEL 03 NOVIEMBRE 2021 EXPIRA EL 02 ENERO 2022. PLAZO 2 MESES A PARTIR DE LA SUSCRIPCION DEL ACTA DE INICIO SIN SOBREPASAR EL 31 DICIEMBRE 2021, PAGOS MENSUALES</t>
  </si>
  <si>
    <t>CPSP-506-2021: 63932 05-11-2021 1979 INSPECCIÓN VIGILANCIA Y CONTROL MÁS EFICIENTE $26.220.000.00: APOYAR JURÍDICAMENTE LA EJECUCIÓN DE LAS ACCIONES REQUERIDAS PARA EL TRÁMITE E IMPULSO PROCESAL DE LAS ACTUACIONES CONTRAVENCIONALES Y/O QUERELLAS QUE CURSEN EN LAS INSPECCIONES DE POLICÍA DE LA LOCALIDAD, CERTIFICACION DE NO HAY 28474 (3) DEL 03 NOVIEMBRE 2021 EXPIRA EL 02 ENERO 2022. PLAZO 2 MESES A PARTIR DE LA SUSCRIPCION DEL ACTA DE INICIO SIN SOBREPASAR EL 31 DICIEMBRE 2021, PAGOS MENSUALES</t>
  </si>
  <si>
    <t>CPSAG-507-2021: 61444 20-09-2021 1963 SUBA UNA COMUNIDAD QUE SE MUEVE $196.128.000.00: PRESTAR SERVICIOS TÉCNICOS DE APOYO A LA GESTIÓN PROMOVIENDO LA PARTICIPACIÓN CIUDADANA EN LAS PRÁCTICAS DEPORTIVAS; MEDIANTE LA PROMOCIÓN DE LAS HABILIDADES DE NIÑOS, JÓVENES Y ADULTOS DE LA LOCALIDAD EN LAS DIFERENTES DISCIPLINAS DEPORTIVAS, NO HAY 28005 (12) DEL 17 SEPTIEMBRE 2021 EXPIRA 16 NOVIEMBRE 2021 PLAZO 6 MESES A PARTIR DE LA SUSCRIPCION DEL ACTA DE INICIO SIN SOBREPASAR EL 31 DICIEMBRE 2021, PAGOS MENSUALES</t>
  </si>
  <si>
    <t>CCV-508-2021: 62799 27-09-2021 1958 INSTRUMENTOS QUE GARANTIZAN EL DESARROLLO DE LA JUVENTUD $561.463.754.00: ADQUISICIÓN DE ELEMENTOS PARA EL DESARROLLO ARTÍSTICO, DEPORTIVO, DE OFICIOS, MATERIAL PEDAGÓGICO Y MOBILIARIO PARA EL CENTRO FORJAR Y LA CASA DE LA JUVENTUD DE LA LOCALIDAD DE SUBA, DE CONFORMIDAD CON LAS ESPECIFICACIONES Y CANTIDADES ESTABLECIDAS EN LAS FICHAS TÉCNICAS, PLAZO 3 MESES A PARTIR DE LA SUSCRIPCION DEL ACTA DE INICIO, PAGOS TOTAL FINAL</t>
  </si>
  <si>
    <t>CCV-509-2021: 62799 27-09-2021 1958 INSTRUMENTOS QUE GARANTIZAN EL DESARROLLO DE LA JUVENTUD $561.463.754.00: ADQUISICIÓN DE ELEMENTOS PARA EL DESARROLLO ARTÍSTICO, DEPORTIVO, DE OFICIOS, MATERIAL PEDAGÓGICO Y MOBILIARIO PARA EL CENTRO FORJAR Y LA CASA DE LA JUVENTUD DE LA LOCALIDAD DE SUBA, DE CONFORMIDAD CON LAS ESPECIFICACIONES Y CANTIDADES ESTABLECIDAS EN LAS FICHAS TÉCNICAS,  PLAZO 3 MESES A PARTIR DE LA SUSCRIPCION DEL ACTA DE INICIO, PAGOS TOTAL FINAL</t>
  </si>
  <si>
    <t>CPS-510-2021: 63104 06-10-2021 2031 SUBA PREVIENE Y REDUCE RIEGOS NATURALES $227.186.046.00: PRESTAR EL SERVICIO DE LIMPIEZA DE FONDO A VALLADOS Y TUBERIA EN LA LOCALIDAD DE SUBA PLAZO 3 MESES A PARTIR DE LA SUSCRIPCION DEL ACTA DE INICIO, PAGOS MENSUALES</t>
  </si>
  <si>
    <t>CPSP-511-2021: 62606 23-09-2021 1962 RURALIDAD CON VIVIENDA DIGNA E INTEGRAL $33.000.000.00: PRESTAR LOS SERVICIOS PROFESIONALES PARA REALIZAR LA ASISTENCIA TÉCNICA SOBRE LA INFRAESTRUCTURA DE LOS PREDIOS DEL CENTRO POBLADO DE CHORRILLOS EN LA LOCALIDAD DE SUBA, OBJETO DE LEGALIZACIÓN DENTRO DEL MARCO DE LA NORMATIVA VIGENTE (DECRETO 435 DE 2015), NO HAY 28105 (2) DEL 23 SEPTIEMBRE 2021 EXPIRA 22 NOVIEMBRE 2021 PLAZO 3 MESES A PARTIR DE LA SUSCRIPCION DEL ACTA DE INICIO SIN SOBREPASAR EL 31 DICIEMBRE 2021, PAGOS MENSUALES</t>
  </si>
  <si>
    <t>CPSP-512-2021: 63932 05-11-2021 1979 INSPECCIÓN VIGILANCIA Y CONTROL MÁS EFICIENTE $26.220.000.00: APOYAR JURÍDICAMENTE LA EJECUCIÓN DE LAS ACCIONES REQUERIDAS PARA EL TRÁMITE E IMPULSO PROCESAL DE LAS ACTUACIONES CONTRAVENCIONALES Y/O QUERELLAS QUE CURSEN EN LAS INSPECCIONES DE POLICÍA DE LA LOCALIDAD, CERTIFICACION DE NO HAY 28474 (3) DEL 03 NOVIEMBRE 2021 EXPIRA EL 02 ENERO 2022. PLAZO 2 MESES A PARTIR DE LA SUSCRIPCION DEL ACTA DE INICIO, PAGOS MENSUALES</t>
  </si>
  <si>
    <t>CCO-515-2021: 63126 06-10-2021 2014 SUBA PROMUEVE EL RECICLAJE Y LAS ENERGÍAS ALTERNATIVAS $204.000.000.00: ELABORAR LOS ESTUDIOS Y DISEÑOS PARA LA IMPLEMENTACIÓN DE SISTEMAS DE ENERGÍA SOLAR FOTOVOLTAICA PARA LAS VIVIENDAS DE LA RURALIDAD DE SUBA PLAZO 6 MESES A PARTIR DE LA SUSCRIPCION DEL ACTA DE INICIO, PAGOS 20, 30, 40 Y 10%</t>
  </si>
  <si>
    <t>CCO-516-2021: 63379 21-10-2021 1972 MÁS AGUA POTABLE PARA NUESTRAS VEREDAS $277.270.000.00: CONSULTORÍA TÉCNICA PARA LA ELABORACIÓN DE LOS ESTUDIOS AMBIENTALES Y DISEÑO DE OBRAS DE BIOINGENIERÍA PARA LA INTERVENCIÓN DEL SISTEMA DE VALLADOS DEL BORDE NORTE DE LA LOCALIDAD DE SUBA PLAZO 6 MESES A PARTIR DE LA SUSCRIPCION DEL ACTA DE INICIO Y/O GASTA AGOTAR RECURSOS, PAGOS MENSUALES</t>
  </si>
  <si>
    <t>CPSAG-517-2021 65056 24-11-2021 1978 1978 SUBA CON UNA GESTIÓN PÚBLICA TRASPARENTE Y EFICIENTE $3.550.000.00: ADMINISTRAR TÉCNICA Y OPERATIVAMENTE LOS PUNTOS SUBATIC DE LA ALCALDÍA LOCAL DE SUBA NO HAY 28660 DEL 24 NOVIEMBRE 2021 EXPIRA EL 23 ENERO 2022 PLAZO 1 MES A PARTIR DE LA SUSCRIPCION DEL ACTA DE INICIO SIN SOBREPASAR EL 31 DICIEMBRE 2021, PAGOS MENSUALES</t>
  </si>
  <si>
    <t>CCV-518-2021: 63427 27-10-2021 2031 SUBA PREVIENE Y REDUCE RIEGOS NATURALES $184.729.380.00:  ADQUIRIR ELEMENTOS DE PRIMER RESPONDIENTE Y PRIMEROS AUXILIOS PARA DOTAR A LAS JUNTAS DE ACCION COMUNAL RECONOCIDAS EN EL TERRITORIO DE LA LOCALIDAD DE SUBA. PLAZO 2 MESES A PARTIR DE LA SUSCRIPCION DEL ACTA DE INICIO, PAGOS PARCIALES MENSUALES</t>
  </si>
  <si>
    <t>CPS-519-2021 63138 06-10-2021 1967 SUBA SALUDABLE Y SIN BARRERAS $806.751.000.00: PRESTAR LOS SERVICIOS TECNICOS, LOGÍSTICOS Y PROFESIONALES PARA BRINDAR UNA ADECUADA ATENCIÓN MEDIANTE ALTERNATIVAS DE SALUD QUE PERMITAN MEJORAR LA CALIDAD DE VIDA, AUTONOMÍA, INDEPENDENCIA E INCLUSIÓN SOCIAL DE PERSONAS CON DISCAPACIDAD (PcD), CUIDADORES Y CUIDADORAS DÉ PcD EN LA LOCALIDAD DE SUBA PLAZO 9 MESES A PARTIR DE LA SUSCRIPCION DEL ACTA DE INICIO, 90% PAGOS MENSUALES, 10% FINAL</t>
  </si>
  <si>
    <t>CSU-521-2021 64014 03-11-2021 $273.107.380.00; 1977 SUBA PARTICIPA, INCIDE Y RECONSTRUYE LA CONFIANZA CIUDADANA $141.509.088.00 Y 2016 SUBA CULTURAL Y CREATIVA $131.598.292.00 ADQUISICIÓN DE LOS ELEMENTOS PARA LA DOTACIÓN DE LAS JUNTAS DE ACCIÓN COMUNAL Y LAS BIBLIOTECAS COMUNITARIAS; EN EL MARCO DE LOS PRESUPUESTOS PARTICIPATIVOS Y DE LA META DEL PLAN DE DESARROLLO DE LA LOCALIDAD DE SUBA PLAZO 31 DICIEMBRE 2021 Y/O HASTA AGOTAR RECURSOS, PAGOS PARCIALES</t>
  </si>
  <si>
    <t>CPSP-522-2021: 64805 23-11-2021 1963 SUBA UNA COMUNIDAD QUE SE MUEVE $18.160.000.00: PRESTAR SERVICIOS PROFESIONALES COMO APOYO A LA COORDINACIÓN DEL SISTEMA DEPORTIVO, PROMOVIENDO LA PARTICIPACIÓN CIUDADANA EN LAS PRÁCTICAS DEPORTIVAS; MEDIANTE EL USO DE METODOLOGÍAS, PROMOVIENDO UNA MEJOR CALIDAD DE VIDA Y APROVECHAMIENTO DEL TIEMPO LIBRE EN LOS HABITANTES DE LA LOCALIDAD DE SUBA NO HAY 28633 DEL 19 NOVIEMBRE 2021 EXPIRA EL 18 ENERO 2022 PLAZO 6 MESES A PARTIR DE LA SUSCRIPCION DEL ACTA DE INICIO, PAGOS MENSUALES</t>
  </si>
  <si>
    <t>CTO-524-2021: 63203 07-10-2021 1998 ESPACIO PÚBLICO UN LUGAR DE ENCUENTRO LIBRE Y DEMOCRÁTICO $626.093.213.00: PRESTAR SERVICIOS Y SUMINISTRAR LOS ELEMENTOS NECESARIOS PARA DESARROLLAR ACTIVIDADES RELACIONADAS CON EL MEJORAMIENTO DEL ESPACIO PÚBLICO Y LA PARTICIPACIÓN CIUDADANA EN LA LOCALIDAD DE SUBA PLAZO 6 MESES A PARTIR DE LA SUSCRIPCION DEL ACTA DE INICIO Y/O HASTA AGOTAR RECURSOS, PAGOS MENSUALES</t>
  </si>
  <si>
    <t>CSU-525-2021 64002 04-11-2021 $1.635.368.805.00: 1957 CONSTRUYENDO NUESTRA INFANCIA LOCAL $440.470.051.00, 1958 INSTRUMENTOS QUE GARANTIZAN EL DESARROLLO DE LA JUVENTUD $103.026.471.00, 1976 LA RURALIDAD SE CONECTA CON EL MUNDO $381.558.625.00, 1978 SUBA CON UNA GESTIÓN PÚBLICA TRASPARENTE Y EFICIENTE $270.802.905.00, 1997 SUBA REVERDECE $5.334.056.00, 2014 SUBA PROMUEVE EL RECICLAJE Y LAS ENERGÍAS ALTERNATIVAS $803.726.00, 2016 SUBA CULTURAL Y CREATIVA $271.650.027.00 Y 2034 SUBA ENTORNO PROTECTOR $161.722.944.00: ADQUISICIÓN DE EQUIPOS TECNOLOGICOS PARA EL DESARROLLO DE ACTIVIDADES MISIONALES Y DE APOYO Y EL CUMPLIMIENTO DEL PLAN DE DESARROLLO LOCAL PLAZO 6 MESES A PARTIR DE LA SUSCRIPCION DEL ACTA DE INICIO, PAGOS PARCIALES MENSUALES</t>
  </si>
  <si>
    <t>CPS-526-2021: 63470 15-10-2021 1968 CONECTIVIDAD DEL TERRITORIO AMBIENTAL DE SUBA $593.881.752.00: REALIZAR PROCESOS DE RESTAURACIÓN ECOLÓGICA Y MANTENIMIENTO DE MATERIAL VEGETAL PLANTADO A TRAVÉS DE ESTRATEGIAS DE CORREDORES DE POLINIZADORES, DENTRO DE LAS ÁREAS PROTEGIDAS DECLARADAS EN LA LOCALIDAD DE SUBA, DE ACUERDO CON LA DESCRIPCIÓN, ESPECIFICACIONES Y DEMÁS CONDICIONES ESTABLECIDAS, SOLICITUD A NOMBRE DE CONSORCIO SINERGIA, SIN EMBARGO SE ELABORA A NOMBRE DE UNO DE LOS CONSORCIADOS CII SAS, PLAZO 7 MESES A PARTIR DE LA SUSCRIPCION DEL ACTA DE INICIO Y/O HASTA AGOTAR RECURSOS&lt;(&gt;,&lt;)&gt; PAGOS 10, 20, 30, 30 Y 10% FINAL</t>
  </si>
  <si>
    <t>CPS-527-2021: 63746 25-10-2021 $723.870.333.00; 1967 SUBA SALUDABLE Y SIN FRONTERAS $380.228.725.00 Y 2013 ADOLESCENCIA CON SEXUALIDAD SEGURA Y RESPONSABLE $343.641.608.00: CONTRATAR LA PRESTACIÓN DEL SERVICIO PARA VINCULAR Y BENEFICIAR ADOLESCENTES DE 12 A 18 AÑOS CON ACCIONES Y ESTRATEGIAS PARA LA PREVENCIÓN DEL EMBARAZO ADOLESCENTE, E IMPLEMENTACIÓN DE ACCIONES DESARROLLADAS DESDE LOS DISPOSITIVOS DE BASE COMUNITARIA EN RESPUESTA AL CONSUMO DE SUSTANCIAS PSICOACTIVAS A LOS HABITANTES DE LA LOCALIDAD 11 DE SUBA, EN EL MARCO DEL PROYECTO NO. 1967 Y 2013 DE LA VIGENCIA 2021, PLAZO 9 MESES A PARTIR DE LA SUSCRIPCION DEL ACTA DE INICIO Y/O HASTA AGOTAR RECURSOS, PAGOS MENSUALES HASTA POR EL 90%, 10% FINAL</t>
  </si>
  <si>
    <t>CPS-528-2021: 64151 05-11-2021 1969 MAS ARBOLES MÁS VIDA $343.048.667.00: REALIZAR MANEJO SILVICULTURAL A SETOS UBICADOS EN ESPACIO PÚBLICO Y COMPENSACIÓN DE ARBOLADO URBANO EN LA LOCALIDAD DE SUBA PLAZO 7 MESES A PARTIR DE LA SUSCRIPCION DEL ACTA DE INICIO Y/O HASTA AGOTAR RECURSOS, 4 PAGOS</t>
  </si>
  <si>
    <t>C-529-2021 63597 21-10-2021 2034 SUBA ENTORNO PROTECTOR $1.227.775.360.00: CONTRATAR LOS SERVICIOS INTEGRALES Y ESPECIALIZADOS PARA LA FORMACIÓN DE PERSONAS EN ESTRATEGIAS PERSONALES Y COMUNITARIAS DE PREVENCIÓN DE LA VIOLENCIA INTRAFAMILIAR Y/O VIOLENCIA SEXUAL EN LA LOCALIDAD DE SUBA PLAZO 6 MESES A PARTIR DE LA SUSCRIPCION DEL ACTA DE INICIO Y/O HASTA AGOTAR RECURSOS, PAGOS MENSUALES</t>
  </si>
  <si>
    <t>C-530-2021 63613 21-10-2021 1957 CONSTRUYENDO NUESTRA INFANCIA LOCAL $1.053.069.899.00: PRESTAR LOS SERVICIOS PROFESIONALES, TÉCNICOS Y LOGÍSTICOS PARA PROMOVER EL DESARROLLO INTEGRAL DE LOS NIÑOS Y NIÑAS, DE LA LOCALIDAD DE SUBA, QUE SE ENCUENTRAN MATRICULADOS EN LOS GRADOS DE EDUCACIÓN INICIAL PROPORCIONÁNDOLES DINÁMICAS Y OPORTUNIDADES DE CONOCER, RECONOCER Y RECREAR SU TERRITORIO, ENTORNO, CULTURA Y PATRIMONIO NATURAL Y A TRAVÉS DEL FORTALECIMIENTO DE LA ALIANZA ESCUELA, FAMILIA, COMUNIDAD, EN EL MARCO DEL PROYECTO DE INVERSIÓN 1957 CONSTRUYENDO NUESTRA INFANCIA LOCAL PLAZO 6 MESES A PARTIR DE LA SUSCRIPCION DEL ACTA DE INICIO, 7 PAGOS</t>
  </si>
  <si>
    <t>CCV-532-2021: 63617 21-10-2021 1957 CONSTRUYENDO NUESTRA INFANCIA LOCAL $367.156.604.00: ADQUISICIÓN DE ELEMENTOS DIDÁCTICOS, DEPORTIVOS Y MUSICALES, MOBILIARIO, LITERATURA Y PARQUES INFANTILES PARA LA DOTACIÓN DE INSTITUCIONES EDUCATIVAS OFICIALES DE LA LOCALIDAD DE SUBA PLAZO 3 MESES A PARTIR DE LA SUSCRIPCION DEL ACTA DE INICIO, 1 PAGO</t>
  </si>
  <si>
    <t>57685 ADICION Y PRORROGA A LA OCO 53239 DE 2020 CUYO OBJETO ES CONTRATAR LA CONECTIVIDAD DE INTERNET PARA LAS SEDES DE LA ALCALDIA LOCAL DE SUBA EN VIRTUD DEL ACUERDO MARCO DE PRECIOS CCE-427-1-AMP-2016</t>
  </si>
  <si>
    <t>CCV-533-2021: 63617 21-10-2021 1957 CONSTRUYENDO NUESTRA INFANCIA LOCAL $367.156.604.00: ADQUISICIÓN DE ELEMENTOS DIDÁCTICOS, DEPORTIVOS Y MUSICALES, MOBILIARIO, LITERATURA Y PARQUES INFANTILES PARA LA DOTACIÓN DE INSTITUCIONES EDUCATIVAS OFICIALES DE LA LOCALIDAD DE SUBA PLAZO 3 MESES A PARTIR DE LA SUSCRIPCION DEL ACTA DE INICIO, PAGOS FINAL TOTAL</t>
  </si>
  <si>
    <t>AOF-534-2021: 68210 16-12-2021 1976 LA RURALIDAD SE CONECTA CON EL MUNDO $25.352.539.00: ADQUISICIÓN DE ELEMENTOS MOBILIARIOS PARA LA DOTACIÓN DEL CENTRO DE ACCESO COMUNITARIO PARA CONECTIVIDAD RURAL DE SUBA PLAZO 2 MESES A PARTIR DE LA SUSCRIPCION DEL ACTA DE INICIO, PAGOS TOTAL FINAL</t>
  </si>
  <si>
    <t>AOF-535-2021: 66970 10-12-2021 1963 SUBA, UNA COMUNIDAD QUE SE MUEVE $25.049.500.00: REALIZAR ACTIVIDAD LÚDICO-PEDAGÓGICA Y RECREO-DEPORTIVA DIRIGIDA A ADULTOS MAYORES DE LA LOCALIDAD DE SUBA EN MARCO DEL PROYECTO 1963 SUBA UNA COMUNIDAD QUE SE MUEVE PLAZO 2 MESES A PARTIR DE LA SUSCRIPCION DEL ACTA DE INICIO&lt;(&gt;,&lt;)&gt; PAGOS TOTAL FINAL</t>
  </si>
  <si>
    <t>CSU-536-2021 65390 25-11-2021 $187.655.589.00; 1964 RURALIDAD CAPACITADA Y FORTALECIDA $48.196.958.00, 1972 MAS AGUA POTABLE PARA NUESTRAS VEREDAS $17.400.000.00 Y 1995 SEMBRANDO EMPRENDIMIENTO URBANO $122.058.631.00: SUMINISTRAR ELEMENTOS E INSUMOS, NECESARIOS PARA EL FORTALECIMIENTO DE INICIATIVAS CIUDADANAS AMBIENTALES EN LA LOCALIDAD DE SUBA PLAZO 3 MESES A PARTIR DE LA SUSCRIPCION DEL ACTA DE INICIO, PAGOS PARCIALES MENSUALES</t>
  </si>
  <si>
    <t>CPS-537-2021: 65378 25-11-2021 1998 ESPACIO PÚBLICO UN LUGAR DE ENCUENTRO LIBRE Y DEMOCRÁTICO $132.579.219.00: PRESTACION DE SERVICIOS PARA CAPACITACIÓN EN EDUCACIÓN FINANCIERA Y LA REALIZACIÓN DE RUEDA DE SERVICIOS PARA VENDEDORES INFORMALES DE LA LOCALIDAD DE SUBA PLAZO 5 MESES A PARTIR DE LA SUSCRIPCION DEL ACTA DE INICIO, PAGOS PARCIALES POR EL 90%, 10% PAGO FINAL</t>
  </si>
  <si>
    <t>CPS-538-2021: 64256 08-11-2021 1967 SUBA SALUDABLE Y SIN FRONTERAS $1.011.735.934.00: CONTRATAR LOS SERVICIOS PROFESIONALES, TÉCNICOS Y OPERATIVOS PARA VINCULAR PERSONAS A LAS ACTIVIDADES DE RECONOCIMIENTO DE LOS SABERES ANCESTRALES EN MEDICINA COMPLEMENTARIA DE LA ESTRATEGIA TERRITORIAL DE SALUD EN LA LOCALIDAD DE SUBA EN EL MARCO DEL PROYECTO NO. 1967 DE LA VIGENCIA 2021 PLAZO 9 MESES A PARTIR DE LA SUSCRIPCION DEL ACTA DE INICIO, PAGOS PARCIALES MENSUALES</t>
  </si>
  <si>
    <t>CSU-539-2021: 65069 22-11-2021 1976 LA RURALIDAD SE CONECTA CON EL MUNDO $26.337.868.00: CONTRATAR A TODO COSTO EL SUMINISTRO, INSTALACIÓN, Y PUESTA EN FUNCIONAMIENTO DE PUNTOS DE DATOS, CORRIENTE NORMAL, CORRIENTE REGULADA Y ADECUACION DE CUARTO DE DATOS PARA EL CENTRO DE CONECTIVIDAD RURAL DE SUBA PLAZO 2 MESES A PARTIR DE LA SUSCRIPCION DEL ACTA DE INICIO, PAGOS PARCIALES MENSUALES</t>
  </si>
  <si>
    <t>AOF-540-2021 68250 17-12-2021 1963 SUBA, UNA COMUNIDAD QUE SE MUEVE $20.956.273.00: ADQUIRIR LA PREMIACIÓN DE LOS JUEGOS TRADICIONALES Y PRÁCTICAS DEPORTIVAS DE LA COMUNIDAD INDÍGENA MUISCA DE SUBA PLAZO 45 DIAS A PARTIR DE LA SUSCRIPCION DEL ACTA DE INICIO, PAGO TOTAL FINAL</t>
  </si>
  <si>
    <t>CO-541-2021: 63290 26-10-2021 1999 MEJOR INFRAESTRUCTURA PARA LA MOVILIDAD EN SUBA $4.752.338.205.00: EJECUTAR A MONTO AGOTABLE LAS ACTIVIDADES PARA LA CONSTRUCCIÓN DE LA MALLA VIAL LOCAL E INTERMEDIA Y ESPACIO PÚBLICO EN LA LOCALIDAD DE SUBA EN LA CIUDAD DE BOGOTA D.C Y LAS DEMÁS ACTIVIDADES QUE SE DETALLEN EN EL ANEXO TÉCNICO PLAZO 5.5 MESES A PARTIR DE LA SUSCRIPCION DEL ACTA DE INICIO, PAGOS PARCIALES MENSUALES</t>
  </si>
  <si>
    <t>CO-542-2021: 63681 05-11-2021 $453.239.959.00: 1977 SUBA PARTICIPA, INCIDE Y RECONSTRUYE LA CONFIANZA CIUDADANA $ 310.022.730.00 Y 1978 SUBA CON UNA GESTIÓN PÚBLICA TRASPARENTE Y EFICIENTE $143.217.229.00: EJECUTAR A PRECIOS UNITARIOS FIJOS Y A MONTO AGOTABLE LAS OBRAS DE REPARACIONES LOCATIVAS Y/O MANTENIMIENTO DE LA INFRAESTRUCTURA FISICA PARA LAS SEDES ADMINISTRATIVAS Y OPERATIVAS DE PROPIEDAD O TENENCIA DEL FONDO DE DESARROLLO LOCAL DE SUBA Y SALONES COMUNALES DE LAS JUNTAS DE ACCIÓN COMUNAL DE LA LOCALIDAD DE SUBA PLAZO 4 MESES A PARTIR DE LA SUSCRIPCION DEL ACTA DE INICIO, PAGOS PARCIALES MENSUALES</t>
  </si>
  <si>
    <t>CPS-543-2021: 69159 24-12-201 1977 SUBA PARTICIPA, INCIDE Y RECONSTRUYE LA CONFIANZA $107.985.000.00: REALIZAR EL PROCESO DE FORMACIDN EN MATERIA COMUNAL A LOS DIGNATARIOS Y/O AFILIADOS DE LAS JUNTAS DE ACCION COMUNAL DE LA LOCALIDAD DE SUBA PLAZO 3 MESES A PARTIR DE LA SUSCRIPCION DEL ACTA DE INICIO, 3 PAGOS PARCIALES 30, 40 Y 30% RESPECTIVAMENTE</t>
  </si>
  <si>
    <t>CI-544-2021: 64169 19-11-2021 1999 MEJOR INFRAESTRUCTURA PARA LA MOVILIDAD EN SUBA $347.661.795.00: INTERVENTORÍA INTEGRAL PARA LA CONSTRUCCION DE LA MALLA VIAL LOCAL E INTERMEDIA Y SU ESPACIO PUBLICO ASOCIADO EN LA LOCALIDAD DE SUBA EN LA CIUDAD DE BOGOTA D.C. PLAZO 5.5 MESES A PARTIR DE LA SUSCRIPCION DEL ACTA DE INICIO, PAGOS MENSUALES</t>
  </si>
  <si>
    <t>64598 22-11-2021 $60.569.465.00 1977 SUBA PARTICIPA, INCIDE Y RECONSTRUYE LA CONFIANZA CIUDADANA $41.430.396.00 y 1978 SUBA CON UNA GESTIÓN PÚBLICA TRASPARENTE Y EFICIENTE $19.139.069.00: REALIZAR LA INTERVENTORIA ADMINISTRATIVA, TECNICA  FINANCIERA, JURIDICA, SOCIAL, AMBIENTAL Y DE SEGURIDAD Y SALUD EN EL TRABAJO (SST) AL CONTRATO RESULTANTE DEL PROCESO FDLS-LP 011-2021 (63681) QUE TIENE POR OBJETO EJECUTAR A PRECIO FIJO Y MONTO AGOTABLE LAS OBRAS DE REPARACIONES LOCATIVAS Y/O MANTENIMIENTO DE LA INFRAESTRUCTURA FISICA PARA LAS SEDES ADMINISTRATIVAS Y OPERATIVAS DE PROPIEDADES O TENENCIA DEL FONDO DE DESARROLLO LOCAL DE SUBA Y SALONES COMUNALES DE LAS JUNTAS DE ACCIÓN COMUNAL DE LA LOCALIDAD DE SUBA</t>
  </si>
  <si>
    <t>OCO-55219 ADICION 20216100000693 06-05-2021 3-1-2-02-01-02-0003 PRODUCTOS DE HORNOS DE COQUE, DE REFINACION DE PETROLEO Y COMBUSTIBLE $9.900.000.00 Y 3-3-1-16-04-49-1999 MEJOR INFRAESTRUCTURA PARA LA MOVILIDAD EN SUBA $10.000.000.00; ADICIONAR LA ORDEN DE COMPRA 55219 DE 2020 CUYO OBJETO ES EL SUMINISTRO DE COMBUSTIBLE, GASOLINA CORRIENTE Y ACPM PARA LOS VEHÍCULOS LIVIANOS, PESADOS Y MAQUINARIA MENOR DE PROPIEDAD DE LA ALCALDÍA LOCAL DE SUBA, EN VIRTUD DEL ACUERDO MARCO DE PRECIOS CCE715-1-AMP-2018 PARA EL SUMINISTRO DE COMBUSTIBLE</t>
  </si>
  <si>
    <t>RESOLUCION-553-2021: “POR MEDIO DE LA CUAL SE RECONOCE Y ORDENA EL PAGO DE LOS APORTES AL SISTEMA GENERAL DE RIESGOS LABORALES DE LOS CONTRATISTAS CLASIFICADOS EN RIESGOS LABORALES IV O V, DE MANERA MENSUAL PARA LA VIGENCIA 2021” AUTORIZAR Y ORDENAR AL AREA DE CONTABILIDAD Y PRESUPUESTO —AREA DE GESTIDN DEDESARROLLO LOCAL- DE LA ALCALDIA LOCALDE SUBA, EMITIRLOS CERTIFICADOS DE DISPONIBILIDAD PRESUPUESTAL Y LOS CERTIFICADOS DE REGISTRO PRESUPUESTAL PORLOS VALORES QUE A CONTINUACIDN SE INDICAN Y CON CARGO A LOS RUBROS DE INVERSION, ASL: 1. PROYECTO 1970 “SUBA RECUPERA Y MANTIENE SUS PARQUES” CON CDDIGO PRESUPUESTAL 133011602330000001970, POR VALOR DE CIENTO SETENTA Y SIETE MIL SETECIENTOS PESOS M/CTE. ($177,700) CORRESPONDIENTE AL PAGO DE ARL RIESGO V 2. PROYECTO 1978 “SUBA CON UNA GESTION PUBLICA TRASPARENTE Y EFICIENTE” CDDIGO PRESUPUESTAL 133011605570000001978, POR VALOR DE OCHOCIENTOS CINCUENTA Y TRES MIL CUATROCIENTOS PESOS M/CTE. ($853,400) CORRESPONDIENTE AL PAGO DE ARL RIESGO IV Y V 3. PROYECTO 1979 “INSPECCI6N VIGILANCIAY CONTROL MAS EFICIENTE” CON CDDIGO PRESUPUESTAL 133011605570000001979, POR VALOR DE TRES MILLONES OCHOCIENTOS OCHENTA Y OCHO MIL SETECIENTOSPESOS M/CTE. ($3,888,700) CORRESPONDIENTE AL PAGO DE ARL RIESGO IV Y V CON 4. PROYECTO 1999 “MEJOR INFRAESTRUCTURA PARA LA MOVILIDAD EN SUBA” CON CDDIGO PRESUPUESTAL 133011604490000001999, POR VALOR DE NOVECIENTOS VEINTITRES MIL CIEN PESOS M/CTE. ($923,100) CORRESPONDIENTE AL PAGO DE ARL RIESGO IV YV 5. PROYECTO 2015 “CONVIVIENDQ CON SEGURIDAD Y JUSTICIA” CON CDDIGO PRESUPUESTAL 133011603480000002015, POR VALOR DE CIENTO SETENTA Y SIETE MIL SETECIENTOS PESOS M/CTE. ($177,700) CORRESPONDIENTE AL PAGO DE ARL RIESGO V 6. PROYECTO 2031 “SUBA PREVIENE Y REDUCE RIESGOS NATURALES” CON CDDIGO PRESUPUESTAL 133011602300000002031, POR VALOR DE CIENTO SETENTA Y SIETE MIL SETECIENTOS PESOS M/CTE. ($177,700) CORRESPONDIENTE AL PAGO DE ARL RIESGO V. 7. PROYECTO 2032 “SUBA CONVIVE CON SEGURIDAD Y TRANOUILIDAD” CON CDDIGO PRESUPUESTAL 133011603430000002032, POR VALOR DE UN MILLON CIENTO TREINTA Y UN MIL DOSCIENTOS PESOS M/CTE. ($1,131,200) CORRESPONDIENTE AL PAGO DE ARL RIESGO V UNA VEZ VERIFICADA LA DISPONIBILIDAD PRESUPUESTAL Y REGISTRO PRESUPUESTAL, SE ORDENARÁ AL AREA DE CONTABILIDAD Y PRESUPUESTO — AREA DE GESTION DE DESARROLLO LOCAL - DE LA ALCALDIA LOCAL DE SUBA EL PAGO DE LOS APORTES POR EL CONCEPTO DE ADMINISTRADORA DE RIESGOS LABORALES - ARL-, DE MANERA MENSUAL A LA EMPRESA POSITIVA COMPANIA DE SEGUROS S.A. CON NIT N°.860.011.153-6, EN LA PROPORCION QUE ORDENA LA LEY</t>
  </si>
  <si>
    <t>RESOLUCION-646-2021: 20216120009703 16-06-2021 1-33-01-16-01-01-1953 $2.130.882.521.00: POR EL CUAL SE AUTORIZA LA TRANSFERENCIA DE RECURSOS DEL FONDO DE DESARROLLO LOCAL DE SUBA, CON DESTINO AL SISTEMA DISTRITAL BOGOTÁ SOLIDARIA A TRAVÉS DE LA DIRECCIÓN DISTRITAL DE TESORERIA SECRETARÍA DE HACIENDA DISTRITAL. PARA ENTREGAR APOYOS QUE CONTRIBUYAN AL INGRESO MINIMO GARANTIZADO A LOS HOGARES POBRES DE LA LOCALIDAD. "ORDENAR LA EXPEDICIÓN DEL CERTIFICADO DE REGISTRO PRESUPUESTAL A NOMBRE DEL FONDO DE DESARROLLO LOCAL DE SUBA, AMPARADO EN AL CERTIFICADO DE DISPONIBILIDAD PRESUPUESTAL N° 858 DE 2021."</t>
  </si>
  <si>
    <t>OCO-67570-2021: 57916 PRESTAR EL SERVICIO INTEGRAL DE ASEO Y CAFETERÍA INCLUIDA LA MAQUINARIA Y ACCESORIOS NECESARIOS PARA EL DESARROLLO DE ESTE Y GARANTIZAR EL SUMINISTRO DE INSUMOS PARA LAS DIFERENTES SEDES DE LA ALCALDIA LOCAL DE SUBA Y DONDE LA ENTIDAD ASÍ LO REQUIERA, $225.565.990.00</t>
  </si>
  <si>
    <t>65736 03-12-2021 3.1.02.02.02.03.05.02 SERVICIOS DE LIMPIEZA GENERAL $34.434.010.00: ADICION Y PRORROGA 1 A LA OCO-67570-2021 EASY CLEAN</t>
  </si>
  <si>
    <t>OCO-67722-2021: 58456 18-04-2021 (1978) $9.197.000.00 ADQUISICIÓN DE LICENCIAMIENTO SUITE DE CREATIVE CLOUD PARA LA ALCALDÍA LOCAL DE SUBA</t>
  </si>
  <si>
    <t>OCO-68065-2021: ESRI COLOMBIA, 58273 09-04-2021 (1978): $35.892.946,00 CONTRATAR LA ADQUISICIÓN DE LICENCIA ARCGIS EN LA ULTIMA VERSION BAJO EL INSTRUMENTO DE AGREGACIÓN DE DEMANDA CCE-116-IAD-2020 POR LA TIENDA VIRTUAL DEL ESTADO COLOMBIANO TVEC, PARA LA ALCALDÍA LOCAL DE SUBA</t>
  </si>
  <si>
    <t>OCO-68066-2021: UT DELL EMC, 58269 09-04-2021 (1978) $267.876.943,54 CONTRATAR LA ADQUISICIÓN DE LICENCIAS DE SOFTWARE MICROSOFT EN LA ULTIMA VERSIÓN BAJO EL INSTRUMENTO DE AGREGACIÓN DE DEMANDA CCE-116-IAD-2020 POR LA TIENDA VIRTUAL DEL ESTADO COLOMBIANO TVEC, PARA LA ALCALDÍA LOCAL DE SUBA</t>
  </si>
  <si>
    <t>OCO-70706-2021: 58879 31-05-2021 1978 $147.142.137.00 ADQUIRIR VEHÍCULO PARA EL TRANSPORTE DE FUNCIONARIOS Y CONTRATISTAS DE LA ALCALDIA LOCAL DE SUBA, UNION TEMPORAL MOTORYSA CASA TORO 2020</t>
  </si>
  <si>
    <t>OCO-70707-2021: 59003 20-05-2021 1978 $31.719.239.00 CONTRATAR LA CONECTIVIDAD DE INTERNET PARA LAS SEDES DE LA ALCALDÍA LOCAL DE SUBA, ETB</t>
  </si>
  <si>
    <t>RESOLUCION 726-2021 10233 29-06-2021 1-33-01-16-01-01-1953 SUBA SOLIDARIA Y EQUITATIVA $4.615.500.000.00 AUNAR RECURSOS TECNICOS Y ADMINISTRATIVOS PARA GARANTIZAR LA ENTREGA DEL SUBSIDIO ECONOMICO TIPO C A LAS PERSONAS MAYORES BENEFICIARIAS DEL SERVICI0 SOCIAL SUBSIDIOS ECONOMICOS QUE SON ATENDIDAS CON RECURSOS DE LOS FONDOS DE DESARROLLO LOCAL EN EL MARCO DE LA POLITICA PUBLICA SOCIAL PARA EL ENVEJECIMIENTO Y LA VEJEZ EN EL DISTRITO CAPITAL&lt;(&gt;,&lt;)&gt; "ORDENAR EL GASTO Y PAGO CORRESPONDIENTE AL PROYECTO 1953: “SUBA SOLIDARIA Y EQUITATIVA” COMPONENTE: SUBSIDIO TIPO C, LOCALIDAD DE SUBA – VIGENCIA 2021, EL CUAL CONTEMPLA UNA COBERTURA PROGRAMADA MENSUAL DE CINCO MIL CIEN 5.100 CUPOS POR SIETE (7) MESES"</t>
  </si>
  <si>
    <t>RESOLUCIÓN NO. 728 DE 2021 “POR MEDIO DE LA CUAL SE RECONOCE Y ORDENA EL PAGO DE LOS APORTES AL SISTEMA GENERAL DE RIESGOS LABORALES DE LOS CONTRATISTAS CLASIFICADOS EN RIESGOS LABORALES IV O V, DE MANERA MENSUAL PARA LA VIGENCIA 2021”: AUTORIZAR Y ORDENAR AL ÁREA DE CONTABILIDAD Y PRESUPUESTO –ÁREA DE GESTIÓN DE DESARROLLO LOCAL- DE LA ALCALDÍA LOCAL DE SUBA, EMITIR LOS CERTIFICADOS DE DISPONIBILIDAD PRESUPUESTAL Y LOS CERTIFICADOS DE REGISTRO PRESUPUESTAL POR LOS VALORES QUE A CONTINUACIÓN SE INDICAN Y CON CARGO A LOS RUBROS DE INVERSIÓN, ASÍ: PROYECTO 1970 “SUBA RECUPERA Y MANTIENE SUS PARQUES” CON CÓDIGO PRESUPUESTAL 133011602330000001970, POR VALOR DE CIENTO SETENTA Y SIETE MIL SETECIENTOS PESOS M/CTE. ($177.700) CORRESPONDIENTE AL PAGO DE ARL RIESGO V. PROYECTO 1978 “SUBA CON UNA GESTIÓN PÚBLICA TRANSPARENTE Y EFICIENTE” CON CÓDIGO PRESUPUESTAL 133011605570000001978, POR VALOR DE OCHOCIENTOS CINCUENTA Y TRES MIL CUATROCIENTOS PESOS M/CTE. ($853.400) CORRESPONDIENTE AL PAGO DE ARL RIESGO IV Y V. PROYECTO 1979 “INSPECCIÓN VIGILANCIA Y CONTROL MAS EFICIENTE” CON CÓDIGO PRESUPUESTAL 133011605570000001979, POR VALOR DE CUATRO MILLONES TRESCIENTOS OCHENTA Y CINCO MIL TRESCIENTOS PESOS M/CTE. ($4.385.300) CORRESPONDIENTE AL PAGO DE ARL RIESGO IV Y V. PROYECTO 1999 “MEJOR INFRAESTRUCTURA PARA LA MOVILIDAD EN SUBA” CON CÓDIGO PRESUPUESTAL 133011604490000001999, POR VALOR DE NOVECIENTOS VEINTITRES MIL CIEN PESOS M/CTE. ($923.100) CORRESPONDIENTE AL PAGO DE ARL RIESGO IV Y V PROYECTO 2015 “CONVIVIENDO CON SEGURIDAD Y JUSTICIA” CON CÓDIGO PRESUPUESTAL 133011603480000002015, POR VALOR DE CIENTO SETENTA Y SIETE MIL SETECIENTOS PESOS M/CTE. ($177.700) CORRESPONDIENTE AL PAGO DE ARL RIESGO V PROYECTO 2031 “SUBA PREVIENE Y REDUCE RIESGOS NATURALES” CON CÓDIGO PRESUPUESTAL 133011602300000002031, POR VALOR DE CIENTO SETENTA Y SIETE MIL SETECIENTOS PESOS M/CTE. ($177.700) CORRESPONDIENTE AL PAGO DE ARL RIESGO V. PROYECTO 2032 “SUBA CONVIVE CON SEGURIDAD Y TRANQUILIDAD” CON CÓDIGO PRESUPUESTAL 133011603430000002032, POR VALOR DE UN MILLÓN DOSCIENTOS CINCUENTA Y SIETE MIL OCHOCIENTOS PESOS M/CTE. ($1.257.800) CORRESPONDIENTE AL PAGO DE ARL RIESGO V. UNA VEZ VERIFICADA LA DISPONIBILIDAD PRESUPUESTAL Y REGISTRO PRESUPUESTAL, SE ORDENARÁ AL ÁREA DE CONTABILIDAD Y PRESUPUESTO – ÁREA DE GESTIÓN DE DESARROLLO LOCAL – DE LA ALCALDÍA LOCAL DE SUBA EL PAGO DE LOS APORTES POR EL CONCEPTO DE ADMINISTRADORA DE RIESGOS LABORALES – ARL-, DE MANERA MENSUAL A LA EMPRESA POSITIVA COMPAÑÍA DE SEGUROS S.A. CON NIT Nº.860.011.153-6, EN LA PROPORCIÓN QUE ORDENA LA LEY.</t>
  </si>
  <si>
    <t>OCO-76261-2021: 61626 30-08-2021 3.1.2.01.01.01.0002 EQUIPOS DE INFORMACIÓN, COMPUTACIÓN Y TELECOMUNICACIONES TIC $613.771.00 ADQUISICIÓN DE UN (1) CERTIFICADO DE FIRMA DIGITAL DE SEGURIDAD BAJO EL INSTRUMENTO DE AGREGACIÓN DE DEMANDA CCE-916- AMP- 2019 POR LA TIENDA VIRTUAL DEL ESTADO COLOMBIANO TVEC, PARA LA ALCALDÍA LOCAL DE SUBA, EN TOKEN FISICO Y/O VIRTUAL</t>
  </si>
  <si>
    <t>OCO-77595-2021: 62538 17-09-2021 2000 HERRAMIENTAS PARA EDUCAR $879.014.072.00: ADQUIRIR DISPOSITIVOS TECNOLÓGICOS (TABLETAS) PARA DOTAR LAS INSTITUCIONES EDUCATIVAS OFICIALES DE LA LOCALIDAD DE SUBA</t>
  </si>
  <si>
    <t>OCO-78889-2021: 63506 20-10-2021 2033 MEJORES HERRAMIENTAS PARA MAYOR SEGURIDAD $181.512.455.00:  ADQUISICIÓN DE UN VEHÍCULO PICK UP PARA DOTAR A LA POLICIA METROPOLITANA DE BOGOTÁ, CON EL FIN DE MEJORAR SUS CAPACIDADES DE OPERACIÓN</t>
  </si>
  <si>
    <t>OCO-80398-2021: 64940 18-11-2021 1977 SUBA PARTICIPA, INCIDE Y RECONSTRUYE LA CONFIANZA CIUDADANA $8.349.000.00: ADQUIRIR ONCE IMPRESORAS PARA LA DOTACIÓN DE LAS JUNTAS DE ACCIÓN COMUNAL; EN EL MARCO DE LOS PRESUPUESTOS PARTICIPATIVOS Y DE LA META DEL PROYECTO DE INVERSIÓN 1977 DENOMINADO SUBA PARTICIPA, INCIDE</t>
  </si>
  <si>
    <t>OCO-80399-2021: 64941 18-11-2021 $11.582.032.00 ADQUIRIR ONCE SOPORTES DE PISO PARA TELEVISOR PARA LA DOTACIÓN DE LAS JUNTAS DE ACCIÓN COMUNAL; EN EL MARCO DE LOS PRESUPUESTOS PARTICIPATIVOS Y DE LA META DEL PROYECTO DE INVERSIÓN 1977 DENOMINADO SUBA PARTICIPA, INCIDE Y RECONSTRUYE LA CONFIANZA CIUDADANA.</t>
  </si>
  <si>
    <t>OCO-80405-2021: 64944 18-11-2021 1977 SUBA PARTICIPA, INCIDE Y RECONSTRUYE LA CONFIANZA CIUDADANA $3.298.204.00 ADQUIRIR CUATRO KITS DE MICROFONOS INALAMBRICOS PARA LA DOTACIÓN DE LAS JUNTAS DE ACCIÓN COMUNAL; EN EL MARCO DE LOS PRESUPUESTOS PARTICIPATIVOS Y DE LA META DEL PROYECTO DE INVERSIÓN 1977</t>
  </si>
  <si>
    <t>OCO-80412-2021: 64948 18-11-2021 1977 DENOMINADO SUBA PARTICIPA, INCIDE Y RECONSTRUYE LA CONFIANZA CIUDADANA $2.487.100.00: ADQUIRIR ONCE REGULADORES ELECTRÓNICOS PARA LA DOTACIÓN DE LAS JUNTAS DE ACCIÓN COMUNAL; EN EL MARCO DE LOS PRESUPUESTOS PARTICIPATIVOS Y DE LA META DEL PROYECTO DE INVERSIÓN 1977 DENOMINADO SUBA PARTICIPA, INCIDE Y RECONSTRUYE LA CONFIANZA CIUDADANA</t>
  </si>
  <si>
    <t>OCO-80607-2021: 64434 10-11-2021 1978 SUBA CON UNA GESTIÓN PÚBLICA TRASPARENTE Y EFICIENTE $167.635.631.00: ADQUIRIR VEHÍCULO TIPO FURGÓN PARA EL TRANSPORTE DE CARGA LIVIANA PARA LAS DIFERENTES ACTIVIDADES DE LA ALCALDIA LOCAL DE SUBA</t>
  </si>
  <si>
    <t>OCO-80890-2021: 64798 16-11-2021 2033 MEJORES HERRAMIENTAS PARA MAYOR SEGURIDAD $908.313.792.00: ADQUISICIÓN DE 24 MOTOCICLETAS PARA DOTAR A LA POLICIA METROPOLITANA DE BOGOTÁ, CON EL FIN DE MEJORAR SUS CAPACIDADES DE OPERACIÓN</t>
  </si>
  <si>
    <t>OCO-81135-2021: 65208 24-11-2021 1977 SUBA PARTICIPA, INCIDE Y RECONSTRUYE LA CONFIANZA CIUDADANA $14.391.000.00: ADQUIRIR NUEVE VIDEO BEAM PARA LA DOTACIÓN DE LAS JUNTAS DE ACCIÓN COMUNAL: EN EL MARCO DE LOS PRESUPUESTOS PARTICIPATIVOS Y DE LA META DEL PROYECTO DE INVERSIÓN 1977 DENOMINADO SUBA PARTICIPA, INCIDE Y RECONSTRUYE LA CONFIANZA CIUDADANA.</t>
  </si>
  <si>
    <t>RESOLUCION-837-2021: 20216120011363 19-07-2021 1953 SUBA SOLIDARIA Y EQUITATIVA $110.000.000.00 COSTOS OPERATIVOS DERIVADOS DE LA ENTREGA DEL APOYO ECONÓMICO TIPO C -CONVENIO 4002 DE 2011</t>
  </si>
  <si>
    <t>OCO-83916-2021: 69962 29-12-2021 $24.486.000.00 ADQUIRIR CATORCE COMPUTADORES DE ESCRITORIO PARA LA DOTACIÓN DE LAS JUNTAS DE ACCIÓN COMUNAL; EN EL MARCO DE LOS PRESUPUESTOS PARTICIPATIVOS Y DE LA META DEL PROYECTO DE INVERSIÓN 1977 DENOMINADO SUBA PARTICIPA, INCIDE Y RECONSTRUYE LA CONFIANZA CIUDADANA.</t>
  </si>
  <si>
    <t>OCO-83918-2021: 70327 29-12-2021 $23.783.000.00 ADQUIRIR DIECISIETE EQUIPOS TECNOLÓGICOS PORTÁTILES PARA LA DOTACIÓN DE LAS JUNTAS DE ACCIÓN COMUNAL; EN EL MARCO DE LOS PRESUPUESTOS PARTICIPATIVOS Y DE LA META DEL PROYECTO DE INVERSIÓN 1977 DENOMINADO SUBA PARTICIPA, INCIDE Y RECONSTRUYE LA CONFIANZA CIUDADANA</t>
  </si>
  <si>
    <t>OCO-83919-2021: 69964 29-12-2021 $23.626.260.00 ADQUIRIR NUEVE VIDEO BEAM PARA LA DOTACIÓN DE LAS JUNTAS DE ACCIÓN COMUNAL; EN EL MARCO DE LOS PRESUPUESTOS PARTICIPATIVOS Y DE LA META DEL PROYECTO DE INVERSIÓN 1977 DENOMINADO SUBA PARTICIPA, INCIDE Y RECONSTRUYE LA CONFIANZA CIUDADANA</t>
  </si>
  <si>
    <t>OCO-83922-2021: 69966 29-12-2021 $24.698.700.00 ADQUIRIR TRECE TELEVISORES PARA LA DOTACIÓN DE LAS JUNTAS DE ACCIÓN COMUNAL; EN EL MARCO DE LOS PRESUPUESTOS PARTICIPATIVOS Y DE LA META DEL PROYECTO DE INVERSIÓN 1977 DENOMINADO SUBA PARTICIPA, INCIDE Y RECONSTRUYE LA CONFIANZA CIUDADANA</t>
  </si>
  <si>
    <t>OCO-83924-2021: 69967 29-12-2021 $24.833.100.00 ADQUIRIR SESENTA Y NUEVE PARLANTES PARA LA DOTACIÓN DE LAS JUNTAS DE ACCIÓN COMUNAL; EN EL MARCO DE LOS PRESUPUESTOS PARTICIPATIVOS Y DE LA META DEL PROYECTO DE INVERSIÓN 1977 DENOMINADO SUBA PARTICIPA, INCIDE Y RECONSTRUYE LA CONFIANZA CIUDADANA</t>
  </si>
  <si>
    <t>OCO-83925-2021: 69968 29-12-2021 $23.653.630.00 ADQUIRIR DE TRECE CABINAS DE SONIDO PARA LA DOTACIÓN DE LAS JUNTAS DE ACCIÓN COMUNAL; EN EL MARCO DE LOS PRESUPUESTOS PARTICIPATIVOS Y DE LA META DEL PROYECTO DE INVERSIÓN 1977 DENOMINADO SUBA PARTICIPA, INCIDE Y RECONSTRUYE LA CONFIANZA CIUDADANA</t>
  </si>
  <si>
    <t>RESOLUCION-868-2021: 10233 29-06-2021 1-33-01-16-01-01-1953 SUBA SOLIDARIA Y EQUITATIVA $4.615.500.000.00 AUNAR RECURSOS TECNICOS Y ADMINISTRATIVOS PARA GARANTIZAR LA ENTREGA DEL SUBSIDIO ECONOMICO TIPO C A LAS PERSONAS MAYORES BENEFICIARIAS DEL SERVICI0 SOCIAL SUBSIDIOS ECONOMICOS QUE SON ATENDIDAS CON RECURSOS DE LOS FONDOS DE DESARROLLO LOCAL EN EL MARCO DE LA POLITICA PUBLICA SOCIAL PARA EL ENVEJECIMIENTO Y LA VEJEZ EN EL DISTRITO CAPITAL</t>
  </si>
  <si>
    <t>RESOLUCIÓN NO. 874 DE 2021 “POR MEDIO DE LA CUAL SE RECONOCE Y ORDENA EL PAGO DE LOS APORTES AL SISTEMA GENERAL DE RIESGOS LABORALES DE LOS CONTRATISTAS CLASIFICADOS EN RIESGOS LABORALES IV O V, DE MANERA MENSUAL PARA LA VIGENCIA 2021”: AUTORIZAR Y ORDENAR AL ÁREA DE CONTABILIDAD Y PRESUPUESTO –ÁREA DE GESTIÓN DE DESARROLLO LOCAL - DE LA ALCALDÍA LOCAL DE SUBA, EMITIR LOS CERTIFICADOS DE DISPONIBILIDAD PRESUPUESTAL Y LOS CERTIFICADOS DE REGISTRO PRESUPUESTAL POR LOS VALORES QUE A CONTINUACIÓN SE INDICAN Y CON CARGO A LOS RUBROS DE INVERSIÓN, ASÍ: PROYECTO 1970 “SUBA RECUPERA Y MANTIENE SUS PARQUES” CON CÓDIGO PRESUPUESTAL 133011602330000001970, POR VALOR DE CIENTO SETENTA Y SIETE MIL SETECIENTOS PESOS M/CTE. ($177.700) CORRESPONDIENTE AL PAGO DE ARL RIESGO V. PROYECTO 1978 “SUBA CON UNA GESTIÓN PÚBLICA TRANSPARENTE Y EFICIENTE” CON CÓDIGO PRESUPUESTAL 133011605570000001978, POR VALOR DE OCHOCIENTOS CINCUENTA Y TRES MIL CUATROCIENTOS PESOS M/CTE. ($853.400) CORRESPONDIENTE AL PAGO DE ARL RIESGO IV Y V. PROYECTO 1979 “INSPECCIÓN VIGILANCIA Y CONTROL MAS EFICIENTE” CON CÓDIGO PRESUPUESTAL 133011605570000001979, POR VALOR DE CUATRO MILLONES QUINIENTOS CUATRO MIL DOSCIENTOS PESOS M/CTE. ($4.504.200) CORRESPONDIENTE AL PAGO DE ARL RIESGO IV Y V. PROYECTO 1999 “MEJOR INFRAESTRUCTURA PARA LA MOVILIDAD EN SUBA” CON CÓDIGO PRESUPUESTAL 133011604490000001999, POR VALOR DE NOVECIENTOS VEINTITRES MIL CIEN PESOS M/CTE. ($923.100) CORRESPONDIENTE AL PAGO DE ARL RIESGO IV Y V PROYECTO 2015 “CONVIVIENDO CON SEGURIDAD Y JUSTICIA” CON CÓDIGO PRESUPUESTAL 133011603480000002015, POR VALOR DE CIENTO SETENTA Y SIETE MIL SETECIENTOS PESOS M/CTE. ($177.700) CORRESPONDIENTE AL PAGO DE ARL RIESGO V PROYECTO 2031 “SUBA PREVIENE Y REDUCE RIESGOS NATURALES” CON CÓDIGO PRESUPUESTAL 133011602300000002031, POR VALOR DE CIENTO SETENTA Y SIETE MIL SETECIENTOS PESOS M/CTE. ($177.700) CORRESPONDIENTE AL PAGO DE ARL RIESGO V. PROYECTO 2032 “SUBA CONVIVE CON SEGURIDAD Y TRANQUILIDAD” CON CÓDIGO PRESUPUESTAL 133011603430000002032, POR VALOR DE UN MILLÓN QUINIENTOS ONCE MIL PESOS M/CTE. ($1.511.000) CORRESPONDIENTE AL PAGO DE ARL RIESGO V. UNA VEZ VERIFICADA LA DISPONIBILIDAD PRESUPUESTAL Y REGISTRO PRESUPUESTAL, SE ORDENARÁ AL ÁREA DE CONTABILIDAD Y PRESUPUESTO – ÁREA DE GESTIÓN DE DESARROLLO LOCAL – DE LA ALCALDÍA LOCAL DE SUBA EL PAGO DE LOS APORTES POR EL CONCEPTO DE ADMINISTRADORA DE RIESGOS LABORALES – ARL -, DE MANERA MENSUAL A LA EMPRESA POSITIVA COMPAÑÍA DE SEGUROS S.A. CON NIT Nº.860.011.153-6, EN LA PROPORCIÓN QUE ORDENA LA LEY.</t>
  </si>
  <si>
    <t>RESOLUCION-916-2021: RODRIGO ZAMBRANA PINTO, MEMORANDO 20216130037593 RECIBIDO EL 24-11-2021 LAPT</t>
  </si>
  <si>
    <t>RESOLUCION 957 DEL 18-08-2021: POR EL CUAL SE AUTORIZA LA TRANSFERENCIA DE RECURSOS DEL FONDO DE DESARROLLO LOCAL DE SUBA, CON DESTINO AL SISTEMA DISTRITAL BOGOTÁ SOLIDARIA A TRAVÉS DE LA DIRECCIÓN DISTRITAL DE TESORERIA SECRETARÍA DE HACIENDA DISTRITAL. PARA ENTREGAR APOYOS QUE CONTRIBUYAN AL INGRESO MINIMO GARANTIZADO A LOS HOGARES POBRES DE LA LOCALIDAD</t>
  </si>
  <si>
    <t>EVELYN CAROLINA ARIAS TIGREROS</t>
  </si>
  <si>
    <t>PAOLA ANDREA BERNAL GALEANO</t>
  </si>
  <si>
    <t>FRANCY EVELYN LARA LADINO</t>
  </si>
  <si>
    <t>NEIDER FARID CASTILLO BORJA</t>
  </si>
  <si>
    <t>YENNI MARCELA DURAN GOMEZ</t>
  </si>
  <si>
    <t>CAJA DE COMPENSACION FAMILIAR COMPENSAR</t>
  </si>
  <si>
    <t>OSCAR ALFONSO MONTEALEGRE HERRERA</t>
  </si>
  <si>
    <t>TECAL INGENIERIA SAS</t>
  </si>
  <si>
    <t>ADRIANA  MONTEALEGRE RIAÑO</t>
  </si>
  <si>
    <t>OMAR ARTURO CALDERON ZAQUE</t>
  </si>
  <si>
    <t>DIEGO ALEJANDRO PATARROYO PINILLA</t>
  </si>
  <si>
    <t>ANDRES GILBERTO CRISTANCHO</t>
  </si>
  <si>
    <t>FREDY ESTEBAN GARZON TORRES</t>
  </si>
  <si>
    <t>SEBASTIAN  SAENZ JIMENEZ</t>
  </si>
  <si>
    <t>DIANA MARYELI QUINTERO ARIAS</t>
  </si>
  <si>
    <t>ALEXEI  ZAMORA BENITEZ</t>
  </si>
  <si>
    <t>EMPRESA DE TELECOMUNICACIONES DE BOGOTÁ S.A. E.S.P. - ETB S.A. ESP</t>
  </si>
  <si>
    <t>CODENSA S.A. ESP</t>
  </si>
  <si>
    <t>EMPRESA DE ACUEDUCTO Y ALCANTARILLADO DE BOGOTA ESP</t>
  </si>
  <si>
    <t>AREA LIMPIA DISTRITO CAPITAL S.A.S. E.S. P.</t>
  </si>
  <si>
    <t>VANTI S.A. ESP</t>
  </si>
  <si>
    <t>HUGO  BARAJAS GARCIA</t>
  </si>
  <si>
    <t>ANDRES FELIPE CORTES MURILLO</t>
  </si>
  <si>
    <t>SAUL  CORTES SALAMANCA</t>
  </si>
  <si>
    <t>NELSON  GUEVARA FARFAN</t>
  </si>
  <si>
    <t>JOHN JAIME JIMENEZ ZAPATA</t>
  </si>
  <si>
    <t>MARCELA  OSPINA GOMEZ</t>
  </si>
  <si>
    <t>JOSE GUSTAVO ROJAS PINILLA</t>
  </si>
  <si>
    <t>EDGAR HERNANDO SALAMANCA AFRICANO</t>
  </si>
  <si>
    <t>CESAR AUGUSTO SALAMANCA ROJAS</t>
  </si>
  <si>
    <t>YEISON JAVIER SEPULVEDA RINCON</t>
  </si>
  <si>
    <t>LINA MARIA VELA BERMUDEZ</t>
  </si>
  <si>
    <t>SALUD TOTAL ENTIDAD PROMOTORA DE SALUD D EL REGIMEN CONTRIBUTIVO Y DEL REGIMEN SU BSIDIADO S.A.</t>
  </si>
  <si>
    <t>ENTIDAD PROMOTORA DE SALUD SANITAS S.A.S</t>
  </si>
  <si>
    <t>ENTIDAD PROMOTORA DE SALUD FAMISANAR S.A .S</t>
  </si>
  <si>
    <t>NUEVA EMPRESA PROMOTORA DE SALUD S.A.</t>
  </si>
  <si>
    <t>ESTELA  HUAZA RAMIREZ</t>
  </si>
  <si>
    <t>DIANA MILENA MENDIVELSO GARCIA</t>
  </si>
  <si>
    <t>ANGELICA MARIA CHICA CHARRY</t>
  </si>
  <si>
    <t>JUAN CAMILO RAMIREZ ZAMBRANO</t>
  </si>
  <si>
    <t>WILLIAM OSWALDO RODRIGUEZ MORENO</t>
  </si>
  <si>
    <t>DELLY ALEXANDRA HERNANDEZ HERNANDEZ</t>
  </si>
  <si>
    <t>NOHORA SUSANA PEREZ MENDOZA</t>
  </si>
  <si>
    <t>KAREN GISELLE CELIS BALLESTEROS</t>
  </si>
  <si>
    <t>KAREN YISETH NIEVES FORERO</t>
  </si>
  <si>
    <t>BRAYAN JOSE RODRIGUEZ ROBAYO</t>
  </si>
  <si>
    <t>ESTIBALIZ  BAQUERO BORDA</t>
  </si>
  <si>
    <t>ERICK LEANDRO VALBUENA CARDENAS</t>
  </si>
  <si>
    <t>ILONA GRACIELA MURCIA IJJASZ</t>
  </si>
  <si>
    <t>WARSBERG YUSSIF LEMUS FRANCO</t>
  </si>
  <si>
    <t>JORGE ALEXSANDER CESPEDES RODRIGUEZ</t>
  </si>
  <si>
    <t>MELIZA JANEZ GOMEZ PALACIOS</t>
  </si>
  <si>
    <t>ANA MARIA SARMIENTO LEON</t>
  </si>
  <si>
    <t>NATALIA ANDREA ARISTIZABAL AMAYA</t>
  </si>
  <si>
    <t>IVAN DARIO GOMEZ HENAO</t>
  </si>
  <si>
    <t>JOSE JESUS AGUDELO MELO</t>
  </si>
  <si>
    <t>EDGAR MAURICIO GOMEZ MEDINA</t>
  </si>
  <si>
    <t>KENNY BIVIANA ROJAS AMUD</t>
  </si>
  <si>
    <t>TATIANA ANDREA MONTOYA POLANCO</t>
  </si>
  <si>
    <t>CESAR IVAN ROMERO RODRIGUEZ</t>
  </si>
  <si>
    <t>HUGO FERNEY PINEDA NIÑO</t>
  </si>
  <si>
    <t>ELIA TATIANA BARBOSA ALMONACID</t>
  </si>
  <si>
    <t>MELISA PAOLA PACHECO FLOREZ</t>
  </si>
  <si>
    <t>NATALIA  MOSQUERA PEDREROS</t>
  </si>
  <si>
    <t>JUAN CARLOS BETANCOURT CARVAJAL</t>
  </si>
  <si>
    <t>ALEJANDRO  MENDOZA CELADA</t>
  </si>
  <si>
    <t>CAMILA ANDREA BARRIOS OVALLE</t>
  </si>
  <si>
    <t>MONICA LORENA CRUZ PINTO</t>
  </si>
  <si>
    <t>DANIEL FRANCISCO MATIZ RODRIGUEZ</t>
  </si>
  <si>
    <t>LUIS ENRIQUE HIDALGO RODRIGUEZ</t>
  </si>
  <si>
    <t>ALBERSI YOLIMA AREVALO MARTINEZ</t>
  </si>
  <si>
    <t>DIANA MARITZA BARRAGAN RAMIREZ</t>
  </si>
  <si>
    <t>JORGE LUIS NOVOA RODRIGUEZ</t>
  </si>
  <si>
    <t>ADA AMERICA MILLARES ESCAMILLA</t>
  </si>
  <si>
    <t>OMAR FELIPE SUAREZ CASAS</t>
  </si>
  <si>
    <t>CAMILO ANDRES POVEDA AVILA</t>
  </si>
  <si>
    <t>FRANCISCO JAVIER GRANADOS GUTIERREZ</t>
  </si>
  <si>
    <t>AMPARO ADIELA CONTRERAS VILLAMIL</t>
  </si>
  <si>
    <t>LUIS ALBERTO PULIDO TOCA</t>
  </si>
  <si>
    <t>ANGELA MARCELA ROZO MUÑOZ</t>
  </si>
  <si>
    <t>JUAN FELIPE GALINDO NIÑO</t>
  </si>
  <si>
    <t>CHRISTIAN JOSE ARDILA DIRGUA</t>
  </si>
  <si>
    <t>LUIS HERNANDO NIVIA PINZON</t>
  </si>
  <si>
    <t>DEISY RUTH CONTRERAS RAMOS</t>
  </si>
  <si>
    <t>FONDO DE DESARROLLO LOCAL DE SUBA</t>
  </si>
  <si>
    <t>KAROLA ANDREA MEDINA PEREZ</t>
  </si>
  <si>
    <t>ADRIANA  TANGARIFE CARVAJAL</t>
  </si>
  <si>
    <t>JULIO HERNAN GONZALEZ GONZALEZ</t>
  </si>
  <si>
    <t>REINALDO  PUENTES VASQUEZ</t>
  </si>
  <si>
    <t>RICARDO ELIECER PRADO SALAMANCA</t>
  </si>
  <si>
    <t>JOAQUIN GUILLERMO DOMINGUEZ CASTILLO</t>
  </si>
  <si>
    <t>ANGELA JOHANA PATI¿¿O QUIROGA</t>
  </si>
  <si>
    <t>LOLA ELVIRA FRANCO SAAVEDRA</t>
  </si>
  <si>
    <t>MARIA PAULA PAEZ TORRES</t>
  </si>
  <si>
    <t>JOHN HANS VALENZUELA TORRES</t>
  </si>
  <si>
    <t>MARIA ALEJANDRA BUITRAGO CORTES</t>
  </si>
  <si>
    <t>VIVIANA FERNANDA ALFARO MESA</t>
  </si>
  <si>
    <t>CLAUDIA PATRICIA URREGO MORENO</t>
  </si>
  <si>
    <t>JUAN DAVID DIAZ DIAZ</t>
  </si>
  <si>
    <t>MATEO ANDRES FELIPE EMILIO DUQUE CALDERON</t>
  </si>
  <si>
    <t>ARLID JOHANA ALVAREZ RINCON</t>
  </si>
  <si>
    <t>YUCELLY EDITH RUBIO MOLINA</t>
  </si>
  <si>
    <t>PILAR PATRICIA PALOMO NEGRETTE</t>
  </si>
  <si>
    <t>DIEGO ANDRES GONZALEZ RODRIGUEZ</t>
  </si>
  <si>
    <t>JERA ANDREA CARDONA CARDONA</t>
  </si>
  <si>
    <t>MARCO LEONARDO PEREZ PABLOS</t>
  </si>
  <si>
    <t>PAULA JOHANA VARGAS LEGUIZAMO</t>
  </si>
  <si>
    <t>HENRY LEONARDO DUEÑAS RODRIGUEZ</t>
  </si>
  <si>
    <t>NATALYA CAROLINA MORENO IBAÑEZ</t>
  </si>
  <si>
    <t>SANDRA EDITH GALLEGOS GARCIA</t>
  </si>
  <si>
    <t>DIANA CAROLINA VARGAS CAÑON</t>
  </si>
  <si>
    <t>ANETH LUCERO SANCHEZ</t>
  </si>
  <si>
    <t>YOLANDA  OSPINA RODRIGUEZ</t>
  </si>
  <si>
    <t>YANITZA CATHERINE GOMEZ AVILA</t>
  </si>
  <si>
    <t>ANA DARLEY RETALLACK DE GIRALDO</t>
  </si>
  <si>
    <t>CLINTON FABIAN LEAL GARCIA</t>
  </si>
  <si>
    <t>JORGE ANDRES VARGAS LOPEZ</t>
  </si>
  <si>
    <t>MICHAEL  LOPEZ GARCIA</t>
  </si>
  <si>
    <t>WILSON ALEXANDER RINCON NIVIA</t>
  </si>
  <si>
    <t>FREDY ARMANDO ORTIZ HERNANDEZ</t>
  </si>
  <si>
    <t>ALEX ALFONSO QUINTERO PARIAS</t>
  </si>
  <si>
    <t>CARLOS ALFONSO ACOSTA GARZON</t>
  </si>
  <si>
    <t>IVONNE ALEXANDRA LOPEZ GUEVARA</t>
  </si>
  <si>
    <t>ISIDRO  TELLEZ BECERRA</t>
  </si>
  <si>
    <t>JUAN CARLOS CASTILLO LOPEZ</t>
  </si>
  <si>
    <t>CRISTIAN DIOKR CALDERON GARCES</t>
  </si>
  <si>
    <t>VICTOR MANUEL SANCHEZ ZAMUDIO</t>
  </si>
  <si>
    <t>IVONNE ADRIANA LOZANO AFRICANO</t>
  </si>
  <si>
    <t>ESTEBAN  RESTREPO ARENAS</t>
  </si>
  <si>
    <t>WILLIAM ALFONSO DIAZ SANCHEZ</t>
  </si>
  <si>
    <t>MILTON DAVID BECERRA RAMIREZ</t>
  </si>
  <si>
    <t>DAYANA  LAGO VANEGAS</t>
  </si>
  <si>
    <t>POSITIVA COMPAÑIA DE SEGUROS SA</t>
  </si>
  <si>
    <t>ADRIANA ISABEL SANDOVAL OTALORA</t>
  </si>
  <si>
    <t>JUAN SEBASTIAN PULECIO DOMINGUEZ</t>
  </si>
  <si>
    <t>DIANA MARGARITA MARENCO RODRIGUEZ</t>
  </si>
  <si>
    <t>NOLBERTO  DIAZ TOBAR</t>
  </si>
  <si>
    <t>ANA CELIA DIAZ DIAZ</t>
  </si>
  <si>
    <t>CAMILO ANDRES PRIETO CUARTAS</t>
  </si>
  <si>
    <t>DANIEL ENRIQUE DIAZ INFANTE</t>
  </si>
  <si>
    <t>LEONEL  GONZALEZ MORENO</t>
  </si>
  <si>
    <t>FELIPE ARMANDO OTERO RUEDA</t>
  </si>
  <si>
    <t>EXMELIN HAMID LEMUS FRANCO</t>
  </si>
  <si>
    <t>ERIKA MERCEDES GOMEZ RIVERA</t>
  </si>
  <si>
    <t>RUTH PAOLA RODRIGUEZ PLAZA</t>
  </si>
  <si>
    <t>FABIAN HERNANDO RIVAS ALVAREZ</t>
  </si>
  <si>
    <t>CARLOS FELIPE LOZANO RIVERA</t>
  </si>
  <si>
    <t>NICOLAS CAMILO RICAURTE MALDONADO</t>
  </si>
  <si>
    <t>NOHORA  RESTREPO AGUDELO</t>
  </si>
  <si>
    <t>AURA RONNYELLA MACAY CASTELLANOS</t>
  </si>
  <si>
    <t>MERCEDES ALEJANDRA MACAY CASTELLANOS</t>
  </si>
  <si>
    <t>DIANA PATRICIA ARENAS BLANCO</t>
  </si>
  <si>
    <t>GLORIA ASTRID RODRIGUEZ BAQUERO</t>
  </si>
  <si>
    <t>SERVICIOS POSTALES NACIONALES S A</t>
  </si>
  <si>
    <t>MABEL FERNANDA ORJUELA SANCHEZ</t>
  </si>
  <si>
    <t>ANDREA DEL PILAR GUERRERO RODRIGUEZ</t>
  </si>
  <si>
    <t>ZAIRA LORENA CALDERON GARCES</t>
  </si>
  <si>
    <t>UNIVERSIDAD MILITAR NUEVA GRANADA</t>
  </si>
  <si>
    <t>CATALINA  POSADA ESCOBAR</t>
  </si>
  <si>
    <t>JHON JAIRO TORO RESTREPO</t>
  </si>
  <si>
    <t>FELICIANO  SCARPETTA MORENO</t>
  </si>
  <si>
    <t>FAYDY MAGALLY PATIÑO GOMEZ</t>
  </si>
  <si>
    <t>GABRIELA  RODRIGUEZ JIMENEZ</t>
  </si>
  <si>
    <t>SEBASTIAN  RAMIREZ MOSOS</t>
  </si>
  <si>
    <t>CUIDAR LIMITADA</t>
  </si>
  <si>
    <t>ANDRES SANTIAGO LEON PINEDA</t>
  </si>
  <si>
    <t>LUIS ALBERTO ZAMBRANO CASTELLANOS</t>
  </si>
  <si>
    <t>GERMAN  SANCHEZ SANCHEZ</t>
  </si>
  <si>
    <t>JOSE ALFREDO MORA GARCES</t>
  </si>
  <si>
    <t>CLAUDIA MARCELA ROZO CASAS</t>
  </si>
  <si>
    <t>ALEXANDER  ROJAS CRUZ</t>
  </si>
  <si>
    <t>EDWIN ANDRES MAYORGA TIBAQUIRA</t>
  </si>
  <si>
    <t>ANGELA VIVIANA PINEDA LAGOS</t>
  </si>
  <si>
    <t>YURY ANDRES SANTOS PETREL</t>
  </si>
  <si>
    <t>ANDRES FELIPE ESPINOSA ZULUAGA</t>
  </si>
  <si>
    <t>JUAN CARLOS TORRES ORTIZ</t>
  </si>
  <si>
    <t>NELSON  ACOSTA LINARES</t>
  </si>
  <si>
    <t>MANUEL GUILLERMO FRANCISCO AMOROCHO BARRERA</t>
  </si>
  <si>
    <t>KAREM ANGELICA HERRERA SANCHEZ</t>
  </si>
  <si>
    <t>SECRETARIA DISTRITAL DE AMBIENTE</t>
  </si>
  <si>
    <t>JEFFERSSON  ALVAREZ ZAMBRANO</t>
  </si>
  <si>
    <t>INGRID KATHERINE MARIN MATEUS</t>
  </si>
  <si>
    <t>GINETH VIVIANA FRANCO PRADA</t>
  </si>
  <si>
    <t>CINDY YICED ARDILA ARROYO</t>
  </si>
  <si>
    <t>BLANCA PILAR SUAREZ CHACON</t>
  </si>
  <si>
    <t>HERNAN DARIO CRIOLLO ESPINOZA</t>
  </si>
  <si>
    <t>DIANA ZORAIDA ROMERO SALINAS</t>
  </si>
  <si>
    <t>ANGELICA MARIA DIAZ VILLALOBOS</t>
  </si>
  <si>
    <t>ANTONIS JESUS MEJIA MENDOZA</t>
  </si>
  <si>
    <t>JEICER DISNEY GUTIERREZ ALVAREZ</t>
  </si>
  <si>
    <t>JUAN SEBASTIAN MANCERA MANCERA</t>
  </si>
  <si>
    <t>JENNIFER  MAYORGA LAMOUROUX</t>
  </si>
  <si>
    <t>CLAUDIA STELLA CELIS VASQUEZ</t>
  </si>
  <si>
    <t>JOHANA ALEXANDRA ECHEVERRI ROJAS</t>
  </si>
  <si>
    <t>RUBEN DARIO DIAZ ARANGO</t>
  </si>
  <si>
    <t>DIEGO FELIPE JIMENEZ ZAPATA</t>
  </si>
  <si>
    <t>LUIS FERNANDO HIDALGO ORTIZ</t>
  </si>
  <si>
    <t>EDWIN DARIO SANCHEZ GONZALEZ</t>
  </si>
  <si>
    <t>SIGIFREDO  DIAZ FERNANDEZ</t>
  </si>
  <si>
    <t>GLEM HARLEY LOPEZ MURILLO</t>
  </si>
  <si>
    <t>BLANCARLIS  GUILLEN VILLALOBOS</t>
  </si>
  <si>
    <t>MARIA FERNANDA CABRERA LAVAO</t>
  </si>
  <si>
    <t>MIRIAM  LIZARAZO AROCHA</t>
  </si>
  <si>
    <t>ANDRES  LOPEZ GARCIA</t>
  </si>
  <si>
    <t>GERMAN JESUS AMAYA FERNANDEZ</t>
  </si>
  <si>
    <t>DAVID MAURICIO ZACIPA ORDOÑEZ</t>
  </si>
  <si>
    <t>FRANCI LILIANA LIMAS RODRIGUEZ</t>
  </si>
  <si>
    <t>JUAN CARLOS ARANGO CARDENAS</t>
  </si>
  <si>
    <t>MARIA ANGELICA HUERTAS GIL</t>
  </si>
  <si>
    <t>WILSON  CARDENAS CUSBA</t>
  </si>
  <si>
    <t>ANDRES FELIPE RINCON SANCHEZ</t>
  </si>
  <si>
    <t>NICOLAS GONZALO JIMENEZ CELIS</t>
  </si>
  <si>
    <t>SARA NATALIA MANCHOLA BARACALDO</t>
  </si>
  <si>
    <t>ALIX ANDREA RUIZ CORTES</t>
  </si>
  <si>
    <t>JULY VANESA MEZA SANCHEZ</t>
  </si>
  <si>
    <t>RODRIGO ANDRES OVIEDO ZEA</t>
  </si>
  <si>
    <t>CARLOS ANDRES RUEDA PEREZ</t>
  </si>
  <si>
    <t>JOHN JAVIER TORRES PAVA</t>
  </si>
  <si>
    <t>JHOAN SEBASTIAN JEREZ WILCHES</t>
  </si>
  <si>
    <t>NEDI NATALIA MILLARES ABELLA</t>
  </si>
  <si>
    <t>SANDRA LILIANA CASTILLO BARRERO</t>
  </si>
  <si>
    <t>TULLY MILENA GONZALEZ TORRES</t>
  </si>
  <si>
    <t>INVERSIONES RODRIGUEZ REYES Y CIA SAS</t>
  </si>
  <si>
    <t>KAREN LIZZET RODRIGUEZ MORA</t>
  </si>
  <si>
    <t>JEIMMY  SIERRA GODOY</t>
  </si>
  <si>
    <t>SANTIAGO  GIRALDO GRACIA</t>
  </si>
  <si>
    <t>LUZ ADRIANA VARGAS RENDON</t>
  </si>
  <si>
    <t>MANUELITA  SAMUDIO VILLARRAGA</t>
  </si>
  <si>
    <t>JONATAN  OVALLE DIAZ</t>
  </si>
  <si>
    <t>EDWIN HERNAN YARA CARDOSO</t>
  </si>
  <si>
    <t>MANUEL ANTONIO CAICEDO MARTINEZ</t>
  </si>
  <si>
    <t>KATIA JOHANA BARBOSA LOPEZ</t>
  </si>
  <si>
    <t>JESUS MARIANO MARTINEZ OSPINA</t>
  </si>
  <si>
    <t>JAROL DAVID MERIZALDE ACOSTA</t>
  </si>
  <si>
    <t>MARTHA STELLA SANTIAGO ROMERO</t>
  </si>
  <si>
    <t>ANTONIO MARIA CLARETH ESCOBAR PACHECO</t>
  </si>
  <si>
    <t>RODOLFO ANDRES PEREZ RODRIGUEZ</t>
  </si>
  <si>
    <t>JANNETH  HINESTROSA GUERRERO</t>
  </si>
  <si>
    <t>DIANA CAROLINA FRANCO MEDINA</t>
  </si>
  <si>
    <t>MAGDA CRISTINA VARGAS DEL VALLE</t>
  </si>
  <si>
    <t>GILMA VIVIANA MEJIA PRADA</t>
  </si>
  <si>
    <t>GLADYS ESTHER GOMEZ CARO</t>
  </si>
  <si>
    <t>MAGDA GICELLA MONROY CIFUENTES</t>
  </si>
  <si>
    <t>REINALDO  RODRIGUEZ MENDEZ</t>
  </si>
  <si>
    <t>MARIO HUMBERTO RODRIGUEZ MENDEZ</t>
  </si>
  <si>
    <t>MABEL ADRIANA NIVIAYO MOSQUERA</t>
  </si>
  <si>
    <t>SANDRA  CASTRO TORRES</t>
  </si>
  <si>
    <t>MARISOL  AREVALO MARTINEZ</t>
  </si>
  <si>
    <t>SONIA JANETH HERNANDEZ AREVALO</t>
  </si>
  <si>
    <t>DIEGO FERNANDO OCHOA MONTERO</t>
  </si>
  <si>
    <t>NUBIA YANETH SANCHEZ SANABRIA</t>
  </si>
  <si>
    <t>ANGGIE ROXANA ESCOBAR GARCIA</t>
  </si>
  <si>
    <t>OMAR EDUARDO SUPELANO MARQUEZ</t>
  </si>
  <si>
    <t>ANGY ESTEPHANYA CASTIBLANCO BELTRAN</t>
  </si>
  <si>
    <t>SANDRA PATRICIA CRISTANCHO MEJIA</t>
  </si>
  <si>
    <t>MIGUEL ALEXANDER CHIAPPE PULIDO</t>
  </si>
  <si>
    <t>DIEGO NICOLAS GUTIERREZ GONZALEZ</t>
  </si>
  <si>
    <t>JESSICA ALEXANDRA QUIROZ CAUSIL</t>
  </si>
  <si>
    <t>ERIKA BEATRIZ CUBILLOS QUINTERO</t>
  </si>
  <si>
    <t>NICOLAS MATEO SANCHEZ VARGAS</t>
  </si>
  <si>
    <t>JEFERSON ALEXANDER GUZMAN NEGRO</t>
  </si>
  <si>
    <t>MAIRA ALEJANDRA VALENZUELA GOMEZ</t>
  </si>
  <si>
    <t>EDGARDO ANDRES MALDONADO CORTES</t>
  </si>
  <si>
    <t>JESSIKA PAOLA PAEZ ALARCON</t>
  </si>
  <si>
    <t>JENNY CRISTINA SANABRIA MORA</t>
  </si>
  <si>
    <t>LEIDY MIREYA PACHON BAQUERO</t>
  </si>
  <si>
    <t>EDUAR JAMIR LOZANO VERA</t>
  </si>
  <si>
    <t>DANIEL IGNACIO GONZALEZ MARTINEZ</t>
  </si>
  <si>
    <t>ALBA ROCIO CANTOR SUAREZ</t>
  </si>
  <si>
    <t>LUZ ANGELA RAMIREZ ORTEGON</t>
  </si>
  <si>
    <t>MARITZA  PEÑA PACHECO</t>
  </si>
  <si>
    <t>MARIA CAMILA CORTES BOHORQUEZ</t>
  </si>
  <si>
    <t>NASLY KATTERINE CUSPOCA ORDUZ</t>
  </si>
  <si>
    <t>YURI PAOLA GONZALEZ FORERO</t>
  </si>
  <si>
    <t>SILVIA  MORON CASTAÑEDA</t>
  </si>
  <si>
    <t>LAURA CATALINA MARTINEZ CASTILLO</t>
  </si>
  <si>
    <t>JOSE VICENTE VELASQUEZ BELTRAN</t>
  </si>
  <si>
    <t>ROSALBA  CASTIBLANCO DE FLOREZ</t>
  </si>
  <si>
    <t>MONICA ESPERANZA ESQUINAS CASTILLO</t>
  </si>
  <si>
    <t>JUAN CARLOS BERNAL RIAÑO</t>
  </si>
  <si>
    <t>CAR SCANNERS SAS</t>
  </si>
  <si>
    <t>SANDRA YANNETH GORDILLO PEDROZA</t>
  </si>
  <si>
    <t>RODRIGO ALEXANDER QUINTERO CONTRERAS</t>
  </si>
  <si>
    <t>IVAN HERNANDO ZABALETA VANEGAS</t>
  </si>
  <si>
    <t>ORIANA ANDREA CELIS NARANJO</t>
  </si>
  <si>
    <t>PAULA MARITZA VARELA SALINAS</t>
  </si>
  <si>
    <t>HERNAN RICARDO MURCIA LOPEZ</t>
  </si>
  <si>
    <t>ANDRES CAMILO HERNANDEZ RAMIREZ</t>
  </si>
  <si>
    <t>JOSE OSCAR BAQUERO GONZALEZ</t>
  </si>
  <si>
    <t>CATALINA  FONSECA VELANDIA</t>
  </si>
  <si>
    <t>RICARDO ALBERTO CORNEJO GONZALEZ</t>
  </si>
  <si>
    <t>ELCIDA  MARIN TARAZONA</t>
  </si>
  <si>
    <t>ANA EMILIA LOPEZ CASTRO</t>
  </si>
  <si>
    <t>DIANA LUCIA VASQUEZ VASQUEZ</t>
  </si>
  <si>
    <t>CARLOS ARTURO SEPULVEDA SANCHEZ</t>
  </si>
  <si>
    <t>ANGEL CUSTODIO PEÑA VALERO</t>
  </si>
  <si>
    <t>ANGIE PAOLA GOMEZ MOLANO</t>
  </si>
  <si>
    <t>LAURA CAROLINA ORTIZ TORRES</t>
  </si>
  <si>
    <t>JAVIER ALFREDO ARENIZ FLECHAS</t>
  </si>
  <si>
    <t>NORMA CONSTANZA BAUTISTA BERNAL</t>
  </si>
  <si>
    <t>DANIEL  ARIAS BONFANTE</t>
  </si>
  <si>
    <t>SANDRA PATRICIA BOHORQUEZ PIÑA</t>
  </si>
  <si>
    <t>ANA ANGELICA CHAPARRO VARON</t>
  </si>
  <si>
    <t>LORELY  ARIZA NOVOA</t>
  </si>
  <si>
    <t>VIGILANCIA Y SEGURIDAD 365 LIMITADA</t>
  </si>
  <si>
    <t>CESAR URIEL PAEZ ORTIZ</t>
  </si>
  <si>
    <t>EDWIN  MORENO FUENTES</t>
  </si>
  <si>
    <t>PROFESIONALES EN LOGISTICA DEPORTES Y EV ENTOS LTDA</t>
  </si>
  <si>
    <t>RICARDO ANDRES AGUILAR CORDOBA</t>
  </si>
  <si>
    <t>YINETH  ALDANA BUSTOS</t>
  </si>
  <si>
    <t>ANGELA MARIA BARRERA BOTERO</t>
  </si>
  <si>
    <t>ANGIEE NATHALIA TORRES TRIANA</t>
  </si>
  <si>
    <t>LA PREVISORA S A COMPAÑIA DE SEGUROS</t>
  </si>
  <si>
    <t>COMPAÑIA MUNDIAL DE SEGUROS S.A.</t>
  </si>
  <si>
    <t>LUISA FERNANDA PEREZ RODRIGUEZ</t>
  </si>
  <si>
    <t>NUBIA MARGARITA GONZALEZ RODRIGUEZ</t>
  </si>
  <si>
    <t>DEISY LORENA ALFONSO RODRIGUEZ</t>
  </si>
  <si>
    <t>CAMILO ANDRES PINZON VELASCO</t>
  </si>
  <si>
    <t>JULIETH PAOLA LUGO GUTIERREZ</t>
  </si>
  <si>
    <t>ERIKA  SANCHEZ SANDOVAL</t>
  </si>
  <si>
    <t>GERMAN ISIDRO QUINTANA RODRIGUEZ</t>
  </si>
  <si>
    <t>LISBETH  GONZALEZ ARAGON</t>
  </si>
  <si>
    <t>LESLY MELISSA PEÑALOZA PEÑA</t>
  </si>
  <si>
    <t>LUIS ALFREDO QUIÑONES CANO</t>
  </si>
  <si>
    <t>FABER ANDRES RENGIFO ARACUT</t>
  </si>
  <si>
    <t>SISTEMAS Y DISTRIBUCIONES FORMACON SAS</t>
  </si>
  <si>
    <t>PAOLA LIYIBETH ORTIZ ZAMBRANO</t>
  </si>
  <si>
    <t>PAOLA ANDREA RIVERA ARROYAVE</t>
  </si>
  <si>
    <t>RAFAEL EDUARDO BARRERA PEÑA</t>
  </si>
  <si>
    <t>PAOLA ANDREA ROJAS NUÑEZ</t>
  </si>
  <si>
    <t>SONIA DEL PILAR PEREZ CRISTANCHO</t>
  </si>
  <si>
    <t>DANYA  LOPEZ BOLAÑOS</t>
  </si>
  <si>
    <t>INGRID MARCELA GOMEZ GOMEZ</t>
  </si>
  <si>
    <t>MARCELO GARCIA - MG MARCEL SAS</t>
  </si>
  <si>
    <t>DARWIN ALBERTO MORENO CASTRO</t>
  </si>
  <si>
    <t>DORA ELBA GUTIERREZ GUTIERREZ</t>
  </si>
  <si>
    <t>JULIO CESAR BERNAL RONCHAQUIRA</t>
  </si>
  <si>
    <t>MARIA ALEXANDRA MESA VALDES</t>
  </si>
  <si>
    <t>PABLO ALEXANDER TENJO VILLALBA</t>
  </si>
  <si>
    <t>STEFFI ROSBENISA ACEVEDO SANCHEZ</t>
  </si>
  <si>
    <t>CELIANO  VEGA MOTTA</t>
  </si>
  <si>
    <t>SANTIAGO  ORTEGA GONZALEZ</t>
  </si>
  <si>
    <t>LEIDY JOHANNA RAMIREZ PAEZ</t>
  </si>
  <si>
    <t>FENIX MEDIA GROUP SAS</t>
  </si>
  <si>
    <t>SECRETARIA DISTRITAL DE EDUCACION</t>
  </si>
  <si>
    <t>ANDRES FERNANDO MATEUS DIAZ</t>
  </si>
  <si>
    <t>DIANA CAROLINA SOCHA SANCHEZ</t>
  </si>
  <si>
    <t>MANUEL EDUARDO BERNAL GAMBOA</t>
  </si>
  <si>
    <t>ORGANIZACION DE ESTADOS IBEROAMERICANOS O.E.I.</t>
  </si>
  <si>
    <t>JUAN DAVID BELLO GRANADOS</t>
  </si>
  <si>
    <t>JHON ALEXANDER GARCIA CAMARGO</t>
  </si>
  <si>
    <t>PROGRAMA DE LAS NACIONES UNIDAS PARA EL DESARROLLO</t>
  </si>
  <si>
    <t>LABORATORIO UNIDSALUD SAS</t>
  </si>
  <si>
    <t>GUSTAVO ADOLFO MARTINEZ CASTRILLON</t>
  </si>
  <si>
    <t>YEISON FABIAN SANCHEZ HERNANDEZ</t>
  </si>
  <si>
    <t>JULIANA  PINTO OMAÑA</t>
  </si>
  <si>
    <t>MIRYAM JANNETH AREVALO MARTINEZ</t>
  </si>
  <si>
    <t>LUZ DARY MEDINA PEÑA</t>
  </si>
  <si>
    <t>ALONSO  SAENZ MONTAÑO</t>
  </si>
  <si>
    <t>JARDIN BOTANICO JOSE CELESTINO</t>
  </si>
  <si>
    <t>INCAV COLOMBIA SAS</t>
  </si>
  <si>
    <t>INCITECO S A S</t>
  </si>
  <si>
    <t>ANGIE NATHALY APRAEZ OLARTE</t>
  </si>
  <si>
    <t>CHARLY LEONARDO VERGARA AGUILERA</t>
  </si>
  <si>
    <t>NURY ANGELICA CUESTAS GUARNIZO</t>
  </si>
  <si>
    <t>BIBIANA  JIMENEZ CACERES</t>
  </si>
  <si>
    <t>DANIEL EDUARDO GONZALEZ GUZMAN</t>
  </si>
  <si>
    <t>FEC SUMINISTROS Y SERVICIOS SAS</t>
  </si>
  <si>
    <t>BLANCA LUCIA SALAZAR VILLEGAS</t>
  </si>
  <si>
    <t>CINDY ESMERALDA GARZON CARDOZO</t>
  </si>
  <si>
    <t>GISETH PAOLA RAMIREZ PINZON</t>
  </si>
  <si>
    <t>JUAN CARLOS CARREÑO RODRIGUEZ</t>
  </si>
  <si>
    <t>SECRETARIA DISTRITAL DE CULTURA RECREACI ON Y DEPORTE</t>
  </si>
  <si>
    <t>INSTITUTO DISTRITAL DE LAS ARTES</t>
  </si>
  <si>
    <t>VANESSA  LEON MARTINEZ</t>
  </si>
  <si>
    <t>MARIA DEL PILAR GUTIERREZ RAMIREZ</t>
  </si>
  <si>
    <t>SONIA LISETH GOMEZ CACERES</t>
  </si>
  <si>
    <t>LUZ ANGELA CADENA FERNANDEZ</t>
  </si>
  <si>
    <t>RODRIGO  MUTIS RANGEL</t>
  </si>
  <si>
    <t>SANDRA LILIANA QUINTANILLA ORDOÑEZ</t>
  </si>
  <si>
    <t>LUZ YORMARY NIÑO</t>
  </si>
  <si>
    <t>JOSE ANTONIO CASTRO AVILA</t>
  </si>
  <si>
    <t>LEIDY JOHANNA GOMEZ</t>
  </si>
  <si>
    <t>JUAN CARLOS CAYCEDO GONZALEZ</t>
  </si>
  <si>
    <t>SEGUNDO GUSTAVO GONZALEZ QUIÑONES</t>
  </si>
  <si>
    <t>MULTIREPUESTOS BOSA INTERNACIONAL S.A.S.</t>
  </si>
  <si>
    <t>UNIVERSIDAD DISTRITAL FRANCISCO JOSE DE CALDAS</t>
  </si>
  <si>
    <t>ANGELA MARIA ORTIZ VILLALBA</t>
  </si>
  <si>
    <t>BYRON SEBASTIAN DAVILA FANDIÑO</t>
  </si>
  <si>
    <t>NUBIA  MENDOZA LOBO</t>
  </si>
  <si>
    <t>MANUEL FERNANDO PEÑUELA VELASQUEZ</t>
  </si>
  <si>
    <t>PATRICIA  MORENO GUERRERO</t>
  </si>
  <si>
    <t>JOSE MIGUEL BARAJAS LEMUS</t>
  </si>
  <si>
    <t>JOSE RICARDO DIAZ MORA</t>
  </si>
  <si>
    <t>SANTIAGO  PEÑA ARAGON</t>
  </si>
  <si>
    <t>LUZ MARITZA ACERO FORERO</t>
  </si>
  <si>
    <t>BLANCA NATALIA RODRIGUEZ PINILLA</t>
  </si>
  <si>
    <t>DIEGO FERNANDO FERMIN NAVIA</t>
  </si>
  <si>
    <t>CRISTIAN FELIPE AFRICANO QUIROGA</t>
  </si>
  <si>
    <t>KATHERIN LISETH NIETO MEDINA</t>
  </si>
  <si>
    <t>JOSE AUGUSTO PASTRANA TRUJILLO</t>
  </si>
  <si>
    <t>WILLIAM FERNEY MARTINEZ VASQUEZ</t>
  </si>
  <si>
    <t>ARQUITECTURA URBANA LTDA</t>
  </si>
  <si>
    <t>CONSORCIO P &amp; C.</t>
  </si>
  <si>
    <t>MIGUEL ANGEL VALLEJO BURGOS</t>
  </si>
  <si>
    <t>BIG MEDIA PUBLICIDAD SAS</t>
  </si>
  <si>
    <t>JEM SUPPLIES SAS</t>
  </si>
  <si>
    <t>INSTITUTO DISTRITAL DE TURISMO</t>
  </si>
  <si>
    <t>INSTITUTO DISTRITAL DE RECREACION Y DEPO RTE</t>
  </si>
  <si>
    <t>NESTOR FABIAN TORRES RAMOS</t>
  </si>
  <si>
    <t>COMERCIALIZADORA ELECTROMERO S A S</t>
  </si>
  <si>
    <t>JOSE DINAEL ROMERO BURGOS</t>
  </si>
  <si>
    <t>KAREN LISSETH ROJAS CASTELLANOS</t>
  </si>
  <si>
    <t>SUBRED INTEGRADA DE SERVICIOS DE SALUD N ORTE ESE</t>
  </si>
  <si>
    <t>HERIBERTO ANTONIO DIAZ TORRES</t>
  </si>
  <si>
    <t>ANDREA CAROLINA PATERNINA FERIA</t>
  </si>
  <si>
    <t>COMERCIALIZADORA ELECTROCON SAS</t>
  </si>
  <si>
    <t>AQSERV S A S</t>
  </si>
  <si>
    <t>LEONORA  ORJUELA ARIAS</t>
  </si>
  <si>
    <t>MATEO  CALDERON CASAS</t>
  </si>
  <si>
    <t>GOODS &amp; SERVICES CONSULTING S.A.S.</t>
  </si>
  <si>
    <t>DIRONN MAURICIO TRINIDAD AMADO</t>
  </si>
  <si>
    <t>MICHAEL ALFONSO GARZON CIFUENTES</t>
  </si>
  <si>
    <t>PEDRO DANIEL ASTROS HERNANDEZ</t>
  </si>
  <si>
    <t>MARIA ESTELA AMAYA ARAGON</t>
  </si>
  <si>
    <t>CHRISTIAN DAVID ROMERO BAQUERO</t>
  </si>
  <si>
    <t>YANETH  CARDENAS PEREZ</t>
  </si>
  <si>
    <t>MORARCI AUTOMOTRIZ S.A.S.</t>
  </si>
  <si>
    <t>JHONNATHAN REINALDO RIVEROS LOPEZ</t>
  </si>
  <si>
    <t>ABOVE SAS</t>
  </si>
  <si>
    <t>NELCY  LOZANO CANTOR</t>
  </si>
  <si>
    <t>ABC FUMISERVICES FUMIGACION Y EXTINTORES SAS</t>
  </si>
  <si>
    <t>MAKROSYSTEM COLOMBIA SAS</t>
  </si>
  <si>
    <t>MANUEL ALEJANDRO GAVIRIA ARIAS</t>
  </si>
  <si>
    <t>JULIO CESAR TORRES GAITAN</t>
  </si>
  <si>
    <t>OSCAR  SANABRIA SUAREZ</t>
  </si>
  <si>
    <t>JUAN BERNARDO CUERVO MOLINA</t>
  </si>
  <si>
    <t>STEVEN ANDRES GUERRERO RAMOS</t>
  </si>
  <si>
    <t>CARLOS JULIO PUENTES SOLANO</t>
  </si>
  <si>
    <t>GRUPO EMPRESARIAL JHS SAS</t>
  </si>
  <si>
    <t>EXCURSIONES AMISTAD SAS Y/O ADESCUBRIR TRAVEL Y ADVENTURE SAS</t>
  </si>
  <si>
    <t>DISTRIBUCIONES ANDAQUI SAS</t>
  </si>
  <si>
    <t>STEFANY LORENA HENAO JIMENEZ</t>
  </si>
  <si>
    <t>WILMAR HERNAN PEREZ SANCHEZ</t>
  </si>
  <si>
    <t>LIBARDO  MORA ROJAS</t>
  </si>
  <si>
    <t>FERNANDO DE JESUS BLANCO MOJICA</t>
  </si>
  <si>
    <t>ANGIE YURANY GARCIA</t>
  </si>
  <si>
    <t>JORGE ANDRES ZAPATA SINISTERRA</t>
  </si>
  <si>
    <t>DAVID ERNESTO POSADA CESPEDES</t>
  </si>
  <si>
    <t>JOHN JAIRO APONTE DUARTE</t>
  </si>
  <si>
    <t>JESSICA BRIGITH RAMIREZ MORENO</t>
  </si>
  <si>
    <t>IVONNE KATHALINA SAENZ SANCHEZ</t>
  </si>
  <si>
    <t>ROBINSON LEONARDO FONSECA RUBIO</t>
  </si>
  <si>
    <t>JESUS PEDRO NEL SERRANO MENESES</t>
  </si>
  <si>
    <t>CORPORACION ESTRATEGICA EN GESTION E INT EGRACION COLOMBIA CUYA_SIGLA SERA EGESCO</t>
  </si>
  <si>
    <t>CARLOS ANDRES GONZALEZ ORDUZ</t>
  </si>
  <si>
    <t>FUNDACION ECODES</t>
  </si>
  <si>
    <t>PABLO ENRIQUE HERRERA VALENCIA</t>
  </si>
  <si>
    <t>DIANA MARCELA HOYOS RUIZ</t>
  </si>
  <si>
    <t>MAURICIO  AMAYA ALBARRAN</t>
  </si>
  <si>
    <t>GOARCO S.A.S</t>
  </si>
  <si>
    <t>YAMIR ELVIRA RINCON SOTAQUIRA</t>
  </si>
  <si>
    <t>PEDRO FERNANDO NEIRA VARGAS</t>
  </si>
  <si>
    <t>CONSORCIO ALIANZA</t>
  </si>
  <si>
    <t>CARLOS MANUEL ROZO CRUZ</t>
  </si>
  <si>
    <t>S&amp;S SERVICIOS Y SUMINISTROS STELAR SAS</t>
  </si>
  <si>
    <t>ASESORES Y CONSULTORES CIVILES ASOCIADOS SAS</t>
  </si>
  <si>
    <t>IMPECOS SAS</t>
  </si>
  <si>
    <t>OFIBEST SAS</t>
  </si>
  <si>
    <t>INVERSIONES Y CONTRATOS B.R. S.A.S</t>
  </si>
  <si>
    <t>FUNDACION NACIONAL BATUTA</t>
  </si>
  <si>
    <t>MARIA CATALINA ORTIZ TORRES</t>
  </si>
  <si>
    <t>SANDRA VIVIANA ACOSTA RODRIGUEZ</t>
  </si>
  <si>
    <t>JOSE DUVAN NUÑEZ MUÑOZ</t>
  </si>
  <si>
    <t>HERNAN ISAIAS JIMENEZ MONTAÑO</t>
  </si>
  <si>
    <t>UNIVERSIDAD NACIONAL DE COLOMBIA</t>
  </si>
  <si>
    <t>YINA PAOLA SIERRA BAUTISTA</t>
  </si>
  <si>
    <t>UNIDAD ADMINISTRATIVA ESPECIAL DE SERVIC IOS PUBLICOS - UAESP</t>
  </si>
  <si>
    <t>CAMILO ANDRES HUERTAS NIVIAYO</t>
  </si>
  <si>
    <t>JUAN CARLOS ALVARADO BARACALDO</t>
  </si>
  <si>
    <t>MIGUEL ANGEL RUIZ BENITEZ</t>
  </si>
  <si>
    <t>INGRY PAOLA MARQUEZ SIERRA</t>
  </si>
  <si>
    <t>ELITE DEPORTIVA SAS</t>
  </si>
  <si>
    <t>COMERCIALIZADORA PADYF SAS</t>
  </si>
  <si>
    <t>PROYECTOS Y CONSTRUCCIONES DEL NORTE S A S PROCONORTE S A S</t>
  </si>
  <si>
    <t>SEBASTIAN  BUSTOS GONZALEZ</t>
  </si>
  <si>
    <t>CATALINA  VIDAL TORRES</t>
  </si>
  <si>
    <t>DICOMO SERVICIOS INTEGRALES DE INGENIERI A S.A.S</t>
  </si>
  <si>
    <t>J A M INGENIERIA Y MEDIO AMBIENTE S.A.S</t>
  </si>
  <si>
    <t>OMAR STIVE GONZALEZ RINCON</t>
  </si>
  <si>
    <t>COMERCIALIZADORA E&amp;T SAS</t>
  </si>
  <si>
    <t>FUNDACION SOCIAL VIVE COLOMBIA</t>
  </si>
  <si>
    <t>CARVEPA S.A.S</t>
  </si>
  <si>
    <t>LUZ VIVIANA CARO CUERVO</t>
  </si>
  <si>
    <t>ASOCIACION DE HOGARES SI A LA VIDA</t>
  </si>
  <si>
    <t>CORTES IBARRA INGENIERIA SAS</t>
  </si>
  <si>
    <t>OTILIO NICOLAS MORENO BLANCO LIMITADA</t>
  </si>
  <si>
    <t>FUNDACION INTERNACIONAL DE PEDAGOGIA CON CEPTUAL ALBERTO MERANI</t>
  </si>
  <si>
    <t>AIDA CONSUELO RAMIREZ</t>
  </si>
  <si>
    <t>CORPORACION ENCAMINADA AL DESARROLLO IN TEGRAL DE LA COMUNIDAD</t>
  </si>
  <si>
    <t>CARLOS ALBERTO PINZON MOLINA</t>
  </si>
  <si>
    <t>IIS TECHNOLOGY SOLUTIONS SAS</t>
  </si>
  <si>
    <t>PAVIOBRAS SAS</t>
  </si>
  <si>
    <t>JALGAVI INGENIEROS LTDA</t>
  </si>
  <si>
    <t>ASOCIACION DE JUNTAS DE ACCION COMUNAL D E LA LOCALIDAD 11 DE SUBA</t>
  </si>
  <si>
    <t>R &amp; M CONSTRUCCIONES E INTERVENTORIAS S A S</t>
  </si>
  <si>
    <t>MARIA ELENA VERGARA CARRASCAL</t>
  </si>
  <si>
    <t>DISTRACOM S.A.</t>
  </si>
  <si>
    <t>EASYCLEAN G&amp;E S.A.S.</t>
  </si>
  <si>
    <t>PANAMERICANA LIBRERIA Y PAPELERIA S A</t>
  </si>
  <si>
    <t>ESRI COLOMBIA SAS</t>
  </si>
  <si>
    <t>UNION TEMPORAL DELL EMC</t>
  </si>
  <si>
    <t>UNION TEMPORAL MOTORYSA - CASATORO 2020</t>
  </si>
  <si>
    <t>COLOMBIA TELECOMUNICACIONES S A E S P BI C</t>
  </si>
  <si>
    <t>SISTETRONICS SAS</t>
  </si>
  <si>
    <t>AUTOMAYOR S A</t>
  </si>
  <si>
    <t>ALMACENES EXITO S.A.</t>
  </si>
  <si>
    <t>FERRICENTROS S A S</t>
  </si>
  <si>
    <t>COLOMBIANA DE COMERCIO SA</t>
  </si>
  <si>
    <t>FABRICA NACIONAL DE AUTOPARTES S.A. "F ANALCA S.A."</t>
  </si>
  <si>
    <t>RODRIGO  ZAMBRANO PINTO</t>
  </si>
  <si>
    <t>001 2021</t>
  </si>
  <si>
    <t>002 2021</t>
  </si>
  <si>
    <t>003 2021</t>
  </si>
  <si>
    <t>004 2021</t>
  </si>
  <si>
    <t>005 2021</t>
  </si>
  <si>
    <t>006 2021</t>
  </si>
  <si>
    <t>007 2021</t>
  </si>
  <si>
    <t>008 2021</t>
  </si>
  <si>
    <t>009 2021</t>
  </si>
  <si>
    <t>010 2021</t>
  </si>
  <si>
    <t>011 2021</t>
  </si>
  <si>
    <t>012 2021</t>
  </si>
  <si>
    <t>013 2021</t>
  </si>
  <si>
    <t>014 2021</t>
  </si>
  <si>
    <t>015 2021</t>
  </si>
  <si>
    <t>016 2021</t>
  </si>
  <si>
    <t>017 2021</t>
  </si>
  <si>
    <t>018 2021</t>
  </si>
  <si>
    <t>019 2021</t>
  </si>
  <si>
    <t>020 2021</t>
  </si>
  <si>
    <t>021 2021</t>
  </si>
  <si>
    <t>022 2021</t>
  </si>
  <si>
    <t>023 2021</t>
  </si>
  <si>
    <t>024 2021</t>
  </si>
  <si>
    <t>025 2021</t>
  </si>
  <si>
    <t>026 2021</t>
  </si>
  <si>
    <t>027 2021</t>
  </si>
  <si>
    <t>028 2021</t>
  </si>
  <si>
    <t>029 2021</t>
  </si>
  <si>
    <t>030 2021</t>
  </si>
  <si>
    <t>031 2021</t>
  </si>
  <si>
    <t>032 2021</t>
  </si>
  <si>
    <t>033 2021</t>
  </si>
  <si>
    <t>034 2021</t>
  </si>
  <si>
    <t>035 2021</t>
  </si>
  <si>
    <t>036 2021</t>
  </si>
  <si>
    <t>037 2021</t>
  </si>
  <si>
    <t>038 2021</t>
  </si>
  <si>
    <t>039 2021</t>
  </si>
  <si>
    <t>040 2021</t>
  </si>
  <si>
    <t>041 2021</t>
  </si>
  <si>
    <t>042 2021</t>
  </si>
  <si>
    <t>043 2021</t>
  </si>
  <si>
    <t>044 2021</t>
  </si>
  <si>
    <t>045 2021</t>
  </si>
  <si>
    <t>046 2021</t>
  </si>
  <si>
    <t>047 2021</t>
  </si>
  <si>
    <t>048 2021</t>
  </si>
  <si>
    <t>049 2021</t>
  </si>
  <si>
    <t>050 2021</t>
  </si>
  <si>
    <t>051 2021</t>
  </si>
  <si>
    <t>052 2021</t>
  </si>
  <si>
    <t>053 2021</t>
  </si>
  <si>
    <t>054 2021</t>
  </si>
  <si>
    <t>055 2021</t>
  </si>
  <si>
    <t>056 2021</t>
  </si>
  <si>
    <t>057 2021</t>
  </si>
  <si>
    <t>058 2021</t>
  </si>
  <si>
    <t>059 2021</t>
  </si>
  <si>
    <t>060 2021</t>
  </si>
  <si>
    <t>061 2021</t>
  </si>
  <si>
    <t>062 2021</t>
  </si>
  <si>
    <t>063 2021</t>
  </si>
  <si>
    <t>064 2021</t>
  </si>
  <si>
    <t>065 2021</t>
  </si>
  <si>
    <t>066 2021</t>
  </si>
  <si>
    <t>067 2021</t>
  </si>
  <si>
    <t>068 2021</t>
  </si>
  <si>
    <t>069 2021</t>
  </si>
  <si>
    <t>070 2021</t>
  </si>
  <si>
    <t>071 2021</t>
  </si>
  <si>
    <t>072 2021</t>
  </si>
  <si>
    <t>073 2021</t>
  </si>
  <si>
    <t>074 2021</t>
  </si>
  <si>
    <t>075 2021</t>
  </si>
  <si>
    <t>076 2021</t>
  </si>
  <si>
    <t>077 2021</t>
  </si>
  <si>
    <t>078 2021</t>
  </si>
  <si>
    <t>079 2021</t>
  </si>
  <si>
    <t>080 2021</t>
  </si>
  <si>
    <t>081 2021</t>
  </si>
  <si>
    <t>082 2021</t>
  </si>
  <si>
    <t>083 2021</t>
  </si>
  <si>
    <t>084 2021</t>
  </si>
  <si>
    <t>085 2021</t>
  </si>
  <si>
    <t>086 2021</t>
  </si>
  <si>
    <t>087 2021</t>
  </si>
  <si>
    <t>088 2021</t>
  </si>
  <si>
    <t>089 2021</t>
  </si>
  <si>
    <t>090 2021</t>
  </si>
  <si>
    <t>091 2021</t>
  </si>
  <si>
    <t>092 2021</t>
  </si>
  <si>
    <t>093 2021</t>
  </si>
  <si>
    <t>094 2021</t>
  </si>
  <si>
    <t>095 2021</t>
  </si>
  <si>
    <t>096 2021</t>
  </si>
  <si>
    <t>097 2021</t>
  </si>
  <si>
    <t>098 2021</t>
  </si>
  <si>
    <t>099 2021</t>
  </si>
  <si>
    <t>100 2021</t>
  </si>
  <si>
    <t>1006 2021</t>
  </si>
  <si>
    <t>101 2021</t>
  </si>
  <si>
    <t>102 2021</t>
  </si>
  <si>
    <t>103 2021</t>
  </si>
  <si>
    <t>104 2021</t>
  </si>
  <si>
    <t>105 2021</t>
  </si>
  <si>
    <t>106 2021</t>
  </si>
  <si>
    <t>107 2021</t>
  </si>
  <si>
    <t>108 2021</t>
  </si>
  <si>
    <t>1083 2021</t>
  </si>
  <si>
    <t>109 2021</t>
  </si>
  <si>
    <t>110 2021</t>
  </si>
  <si>
    <t>111 2021</t>
  </si>
  <si>
    <t>112 2021</t>
  </si>
  <si>
    <t>113 2021</t>
  </si>
  <si>
    <t>114 2021</t>
  </si>
  <si>
    <t>115 2021</t>
  </si>
  <si>
    <t>116 2021</t>
  </si>
  <si>
    <t>117 2021</t>
  </si>
  <si>
    <t>118 2021</t>
  </si>
  <si>
    <t>119 2021</t>
  </si>
  <si>
    <t>12</t>
  </si>
  <si>
    <t>120 2021</t>
  </si>
  <si>
    <t>121 2021</t>
  </si>
  <si>
    <t>122 2021</t>
  </si>
  <si>
    <t>1220 2021</t>
  </si>
  <si>
    <t>1225 2021</t>
  </si>
  <si>
    <t>123 2021</t>
  </si>
  <si>
    <t>124 2021</t>
  </si>
  <si>
    <t>125 2021</t>
  </si>
  <si>
    <t>127 2021</t>
  </si>
  <si>
    <t>128 2021</t>
  </si>
  <si>
    <t>129 2021</t>
  </si>
  <si>
    <t>1290 2021</t>
  </si>
  <si>
    <t>1291 2021</t>
  </si>
  <si>
    <t>130 2021</t>
  </si>
  <si>
    <t>131 2021</t>
  </si>
  <si>
    <t>132 2021</t>
  </si>
  <si>
    <t>133 2021</t>
  </si>
  <si>
    <t>1339 2021</t>
  </si>
  <si>
    <t>134 2021</t>
  </si>
  <si>
    <t>135 2021</t>
  </si>
  <si>
    <t>1355 2021</t>
  </si>
  <si>
    <t>136 2021</t>
  </si>
  <si>
    <t>137 2021</t>
  </si>
  <si>
    <t>138 2021</t>
  </si>
  <si>
    <t>139 2021</t>
  </si>
  <si>
    <t>140 2021</t>
  </si>
  <si>
    <t>142 2021</t>
  </si>
  <si>
    <t>1424 2021</t>
  </si>
  <si>
    <t>1425 2021</t>
  </si>
  <si>
    <t>143 2021</t>
  </si>
  <si>
    <t>1432 2021</t>
  </si>
  <si>
    <t>144 2021</t>
  </si>
  <si>
    <t>145 2021</t>
  </si>
  <si>
    <t>1455 2021</t>
  </si>
  <si>
    <t>1456 2021</t>
  </si>
  <si>
    <t>1457 2021</t>
  </si>
  <si>
    <t>1458 2021</t>
  </si>
  <si>
    <t>1459 2021</t>
  </si>
  <si>
    <t>146 2021</t>
  </si>
  <si>
    <t>147 2021</t>
  </si>
  <si>
    <t>148 2021</t>
  </si>
  <si>
    <t>149 2021</t>
  </si>
  <si>
    <t>150 2021</t>
  </si>
  <si>
    <t>151 2021</t>
  </si>
  <si>
    <t>152 2021</t>
  </si>
  <si>
    <t>153 2021</t>
  </si>
  <si>
    <t>154 2021</t>
  </si>
  <si>
    <t>155 2021</t>
  </si>
  <si>
    <t>156 2021</t>
  </si>
  <si>
    <t>157 2021</t>
  </si>
  <si>
    <t>158 2021</t>
  </si>
  <si>
    <t>159 2021</t>
  </si>
  <si>
    <t>160 2021</t>
  </si>
  <si>
    <t>161 2021</t>
  </si>
  <si>
    <t>162 2021</t>
  </si>
  <si>
    <t>163 2021</t>
  </si>
  <si>
    <t>164 2021</t>
  </si>
  <si>
    <t>165 2021</t>
  </si>
  <si>
    <t>166 2021</t>
  </si>
  <si>
    <t>167 2021</t>
  </si>
  <si>
    <t>168 2021</t>
  </si>
  <si>
    <t>169 2021</t>
  </si>
  <si>
    <t>170 2021</t>
  </si>
  <si>
    <t>171 2021</t>
  </si>
  <si>
    <t>172 2021</t>
  </si>
  <si>
    <t>173 2021</t>
  </si>
  <si>
    <t>174 2021</t>
  </si>
  <si>
    <t>175 2021</t>
  </si>
  <si>
    <t>176 2021</t>
  </si>
  <si>
    <t>177 2021</t>
  </si>
  <si>
    <t>178 2021</t>
  </si>
  <si>
    <t>180 2021</t>
  </si>
  <si>
    <t>181 2021</t>
  </si>
  <si>
    <t>183 2021</t>
  </si>
  <si>
    <t>184 2021</t>
  </si>
  <si>
    <t>185 2021</t>
  </si>
  <si>
    <t>186 2021</t>
  </si>
  <si>
    <t>187 2021</t>
  </si>
  <si>
    <t>188 2021</t>
  </si>
  <si>
    <t>189 2021</t>
  </si>
  <si>
    <t>190 2021</t>
  </si>
  <si>
    <t>191 2021</t>
  </si>
  <si>
    <t>192 2021</t>
  </si>
  <si>
    <t>193 2021</t>
  </si>
  <si>
    <t>194 2021</t>
  </si>
  <si>
    <t>195 2021</t>
  </si>
  <si>
    <t>196 2021</t>
  </si>
  <si>
    <t>197 2021</t>
  </si>
  <si>
    <t>198 2021</t>
  </si>
  <si>
    <t>199 2021</t>
  </si>
  <si>
    <t>200 2021</t>
  </si>
  <si>
    <t>201 2021</t>
  </si>
  <si>
    <t>202 2021</t>
  </si>
  <si>
    <t>203 2021</t>
  </si>
  <si>
    <t>204 2021</t>
  </si>
  <si>
    <t>205 2021</t>
  </si>
  <si>
    <t>206 2021</t>
  </si>
  <si>
    <t>207 2021</t>
  </si>
  <si>
    <t>208 2021</t>
  </si>
  <si>
    <t>209 2021</t>
  </si>
  <si>
    <t>210 2021</t>
  </si>
  <si>
    <t>211 2021</t>
  </si>
  <si>
    <t>212 2021</t>
  </si>
  <si>
    <t>213 2021</t>
  </si>
  <si>
    <t>214 2021</t>
  </si>
  <si>
    <t>215 2021</t>
  </si>
  <si>
    <t>216 2021</t>
  </si>
  <si>
    <t>217 2021</t>
  </si>
  <si>
    <t>218 2021</t>
  </si>
  <si>
    <t>219 2021</t>
  </si>
  <si>
    <t>220 2021</t>
  </si>
  <si>
    <t>221 2021</t>
  </si>
  <si>
    <t>222 2021</t>
  </si>
  <si>
    <t>223 2021</t>
  </si>
  <si>
    <t>224 2021</t>
  </si>
  <si>
    <t>225 2021</t>
  </si>
  <si>
    <t>226 2021</t>
  </si>
  <si>
    <t>227 2021</t>
  </si>
  <si>
    <t>228 2021</t>
  </si>
  <si>
    <t>229 2021</t>
  </si>
  <si>
    <t>230 2021</t>
  </si>
  <si>
    <t>231 2021</t>
  </si>
  <si>
    <t>232 2021</t>
  </si>
  <si>
    <t>233 2021</t>
  </si>
  <si>
    <t>234 2021</t>
  </si>
  <si>
    <t>236 2021</t>
  </si>
  <si>
    <t>237 2021</t>
  </si>
  <si>
    <t>238 2021</t>
  </si>
  <si>
    <t>239 2021</t>
  </si>
  <si>
    <t>240 2021</t>
  </si>
  <si>
    <t>241 2021</t>
  </si>
  <si>
    <t>242 2021</t>
  </si>
  <si>
    <t>243 2021</t>
  </si>
  <si>
    <t>244 2021</t>
  </si>
  <si>
    <t>245 2021</t>
  </si>
  <si>
    <t>246 2021</t>
  </si>
  <si>
    <t>247 2021</t>
  </si>
  <si>
    <t>248 2021</t>
  </si>
  <si>
    <t>249 2021</t>
  </si>
  <si>
    <t>250 2021</t>
  </si>
  <si>
    <t>251 2021</t>
  </si>
  <si>
    <t>252 2021</t>
  </si>
  <si>
    <t>253 2021</t>
  </si>
  <si>
    <t>254 2021</t>
  </si>
  <si>
    <t>255 2021</t>
  </si>
  <si>
    <t>256 2021</t>
  </si>
  <si>
    <t>258 2021</t>
  </si>
  <si>
    <t>270 2021</t>
  </si>
  <si>
    <t>271 2021</t>
  </si>
  <si>
    <t>272 2021</t>
  </si>
  <si>
    <t>273 2021</t>
  </si>
  <si>
    <t>274 2021</t>
  </si>
  <si>
    <t>275 2021</t>
  </si>
  <si>
    <t>276 2021</t>
  </si>
  <si>
    <t>277 2021</t>
  </si>
  <si>
    <t>280 2021</t>
  </si>
  <si>
    <t>281 2021</t>
  </si>
  <si>
    <t>282 2021</t>
  </si>
  <si>
    <t>283 2021</t>
  </si>
  <si>
    <t>284 2021</t>
  </si>
  <si>
    <t>285 2021</t>
  </si>
  <si>
    <t>286 2021</t>
  </si>
  <si>
    <t>288 2021</t>
  </si>
  <si>
    <t>290 2021</t>
  </si>
  <si>
    <t>291 2021</t>
  </si>
  <si>
    <t>292 2021</t>
  </si>
  <si>
    <t>298 2021</t>
  </si>
  <si>
    <t>299 2021</t>
  </si>
  <si>
    <t>300 2021</t>
  </si>
  <si>
    <t>301 2021</t>
  </si>
  <si>
    <t>302 2021</t>
  </si>
  <si>
    <t>304 2021</t>
  </si>
  <si>
    <t>305 2021</t>
  </si>
  <si>
    <t>306 2021</t>
  </si>
  <si>
    <t>307 2021</t>
  </si>
  <si>
    <t>308 2021</t>
  </si>
  <si>
    <t>309 2021</t>
  </si>
  <si>
    <t>310 2021</t>
  </si>
  <si>
    <t>312 2021</t>
  </si>
  <si>
    <t>313 2021</t>
  </si>
  <si>
    <t>315 2021</t>
  </si>
  <si>
    <t>316 2021</t>
  </si>
  <si>
    <t>317 2021</t>
  </si>
  <si>
    <t>319 2021</t>
  </si>
  <si>
    <t>321 2021</t>
  </si>
  <si>
    <t>322 2021</t>
  </si>
  <si>
    <t>323 2021</t>
  </si>
  <si>
    <t>324 2021</t>
  </si>
  <si>
    <t>325 2021</t>
  </si>
  <si>
    <t>326</t>
  </si>
  <si>
    <t>326 2021</t>
  </si>
  <si>
    <t>327 2021</t>
  </si>
  <si>
    <t>328 2021</t>
  </si>
  <si>
    <t>329 2021</t>
  </si>
  <si>
    <t>330 2021</t>
  </si>
  <si>
    <t>332 2021</t>
  </si>
  <si>
    <t>333 2021</t>
  </si>
  <si>
    <t>334 2021</t>
  </si>
  <si>
    <t>335 2021</t>
  </si>
  <si>
    <t>336 2021</t>
  </si>
  <si>
    <t>337 2021</t>
  </si>
  <si>
    <t>338 2021</t>
  </si>
  <si>
    <t>339 2021</t>
  </si>
  <si>
    <t>340 2021</t>
  </si>
  <si>
    <t>341 2021</t>
  </si>
  <si>
    <t>342 2021</t>
  </si>
  <si>
    <t>343 2021</t>
  </si>
  <si>
    <t>345 2021</t>
  </si>
  <si>
    <t>346 2021</t>
  </si>
  <si>
    <t>347 2021</t>
  </si>
  <si>
    <t>348 2021</t>
  </si>
  <si>
    <t>349 2021</t>
  </si>
  <si>
    <t>350 2021</t>
  </si>
  <si>
    <t>351 2021</t>
  </si>
  <si>
    <t>352 2021</t>
  </si>
  <si>
    <t>354 2021</t>
  </si>
  <si>
    <t>355 2021</t>
  </si>
  <si>
    <t>356 2021</t>
  </si>
  <si>
    <t>357 2021</t>
  </si>
  <si>
    <t>358 2021</t>
  </si>
  <si>
    <t>359 2021</t>
  </si>
  <si>
    <t>360 2021</t>
  </si>
  <si>
    <t>361 2021</t>
  </si>
  <si>
    <t>362 2021</t>
  </si>
  <si>
    <t>363 2021</t>
  </si>
  <si>
    <t>364 2021</t>
  </si>
  <si>
    <t>365 2021</t>
  </si>
  <si>
    <t>366 2021</t>
  </si>
  <si>
    <t>367 2021</t>
  </si>
  <si>
    <t>368 2021</t>
  </si>
  <si>
    <t>369 2021</t>
  </si>
  <si>
    <t>370 2021</t>
  </si>
  <si>
    <t>371 2021</t>
  </si>
  <si>
    <t>372 2021</t>
  </si>
  <si>
    <t>373 2021</t>
  </si>
  <si>
    <t>374 2021</t>
  </si>
  <si>
    <t>375 2021</t>
  </si>
  <si>
    <t>376 2021</t>
  </si>
  <si>
    <t>377 2021</t>
  </si>
  <si>
    <t>378 2021</t>
  </si>
  <si>
    <t>379 2021</t>
  </si>
  <si>
    <t>380 2021</t>
  </si>
  <si>
    <t>381 2021</t>
  </si>
  <si>
    <t>382 2021</t>
  </si>
  <si>
    <t>383 2021</t>
  </si>
  <si>
    <t>384 2021</t>
  </si>
  <si>
    <t>385 2021</t>
  </si>
  <si>
    <t>392 2021</t>
  </si>
  <si>
    <t>393 2021</t>
  </si>
  <si>
    <t>394 2021</t>
  </si>
  <si>
    <t>395 2021</t>
  </si>
  <si>
    <t>396 2021</t>
  </si>
  <si>
    <t>397 2021</t>
  </si>
  <si>
    <t>398 2021</t>
  </si>
  <si>
    <t>399 2021</t>
  </si>
  <si>
    <t>400 2021</t>
  </si>
  <si>
    <t>401 2021</t>
  </si>
  <si>
    <t>402 2021</t>
  </si>
  <si>
    <t>403 2021</t>
  </si>
  <si>
    <t>404 2021</t>
  </si>
  <si>
    <t>405 2021</t>
  </si>
  <si>
    <t>406 2021</t>
  </si>
  <si>
    <t>407 2021</t>
  </si>
  <si>
    <t>408 2021</t>
  </si>
  <si>
    <t>410 2021</t>
  </si>
  <si>
    <t>411 2021</t>
  </si>
  <si>
    <t>412 2021</t>
  </si>
  <si>
    <t>413 2021</t>
  </si>
  <si>
    <t>414 2021</t>
  </si>
  <si>
    <t>415 2021</t>
  </si>
  <si>
    <t>416 2021</t>
  </si>
  <si>
    <t>417 2021</t>
  </si>
  <si>
    <t>418 2021</t>
  </si>
  <si>
    <t>419 2021</t>
  </si>
  <si>
    <t>420</t>
  </si>
  <si>
    <t>420 2021</t>
  </si>
  <si>
    <t>421 2021</t>
  </si>
  <si>
    <t>422 2021</t>
  </si>
  <si>
    <t>423</t>
  </si>
  <si>
    <t>423 2021</t>
  </si>
  <si>
    <t>424 2021</t>
  </si>
  <si>
    <t>425 2021</t>
  </si>
  <si>
    <t>426 2021</t>
  </si>
  <si>
    <t>427 2021</t>
  </si>
  <si>
    <t>428 2021</t>
  </si>
  <si>
    <t>429 2021</t>
  </si>
  <si>
    <t>430 2021</t>
  </si>
  <si>
    <t>431 2021</t>
  </si>
  <si>
    <t>432 2021</t>
  </si>
  <si>
    <t>433 2021</t>
  </si>
  <si>
    <t>434 2021</t>
  </si>
  <si>
    <t>435 2021</t>
  </si>
  <si>
    <t>436 2021</t>
  </si>
  <si>
    <t>438</t>
  </si>
  <si>
    <t>438 2021</t>
  </si>
  <si>
    <t>439 2021</t>
  </si>
  <si>
    <t>440 2021</t>
  </si>
  <si>
    <t>441 2021</t>
  </si>
  <si>
    <t>442 2021</t>
  </si>
  <si>
    <t>443 2021</t>
  </si>
  <si>
    <t>444 2021</t>
  </si>
  <si>
    <t>445 2021</t>
  </si>
  <si>
    <t>446 2021</t>
  </si>
  <si>
    <t>447 2021</t>
  </si>
  <si>
    <t>448 2021</t>
  </si>
  <si>
    <t>449 2021</t>
  </si>
  <si>
    <t>450 2021</t>
  </si>
  <si>
    <t>451 2021</t>
  </si>
  <si>
    <t>452 2021</t>
  </si>
  <si>
    <t>453</t>
  </si>
  <si>
    <t>454 2021</t>
  </si>
  <si>
    <t>455 2021</t>
  </si>
  <si>
    <t>456 2021</t>
  </si>
  <si>
    <t>457 2021</t>
  </si>
  <si>
    <t>459</t>
  </si>
  <si>
    <t>459 2021</t>
  </si>
  <si>
    <t>460 2021</t>
  </si>
  <si>
    <t>461 2021</t>
  </si>
  <si>
    <t>462 2021</t>
  </si>
  <si>
    <t>463 2021</t>
  </si>
  <si>
    <t>464 2021</t>
  </si>
  <si>
    <t>465 2021</t>
  </si>
  <si>
    <t>466 2021</t>
  </si>
  <si>
    <t>467 2021</t>
  </si>
  <si>
    <t>468 2021</t>
  </si>
  <si>
    <t>469 2021</t>
  </si>
  <si>
    <t>470 2021</t>
  </si>
  <si>
    <t>471 2021</t>
  </si>
  <si>
    <t>472 2021</t>
  </si>
  <si>
    <t>473 2021</t>
  </si>
  <si>
    <t>474 2021</t>
  </si>
  <si>
    <t>475 2021</t>
  </si>
  <si>
    <t>476 2021</t>
  </si>
  <si>
    <t>477</t>
  </si>
  <si>
    <t>477 2021</t>
  </si>
  <si>
    <t>479 2021</t>
  </si>
  <si>
    <t>480</t>
  </si>
  <si>
    <t>480 2021</t>
  </si>
  <si>
    <t>481 2021</t>
  </si>
  <si>
    <t>482 2021</t>
  </si>
  <si>
    <t>483 2021</t>
  </si>
  <si>
    <t>484</t>
  </si>
  <si>
    <t>485 2021</t>
  </si>
  <si>
    <t>486 2021</t>
  </si>
  <si>
    <t>487 2021</t>
  </si>
  <si>
    <t>488 2021</t>
  </si>
  <si>
    <t>489</t>
  </si>
  <si>
    <t>489 2021</t>
  </si>
  <si>
    <t>490 2021</t>
  </si>
  <si>
    <t>491 2021</t>
  </si>
  <si>
    <t>492 2021</t>
  </si>
  <si>
    <t>493 2021</t>
  </si>
  <si>
    <t>494 2021</t>
  </si>
  <si>
    <t>495 2021</t>
  </si>
  <si>
    <t>496 2021</t>
  </si>
  <si>
    <t>497 2021</t>
  </si>
  <si>
    <t>498 2021</t>
  </si>
  <si>
    <t>499 2021</t>
  </si>
  <si>
    <t>500 2021</t>
  </si>
  <si>
    <t>501 2021</t>
  </si>
  <si>
    <t>502 2021</t>
  </si>
  <si>
    <t>503 2021</t>
  </si>
  <si>
    <t>505 2021</t>
  </si>
  <si>
    <t>506 2021</t>
  </si>
  <si>
    <t>507 2021</t>
  </si>
  <si>
    <t>508 2021</t>
  </si>
  <si>
    <t>509 2021</t>
  </si>
  <si>
    <t>510 2021</t>
  </si>
  <si>
    <t>511 2021</t>
  </si>
  <si>
    <t>512 2021</t>
  </si>
  <si>
    <t>515 2021</t>
  </si>
  <si>
    <t>516 2021</t>
  </si>
  <si>
    <t>517 2021</t>
  </si>
  <si>
    <t>518 2021</t>
  </si>
  <si>
    <t>519 2021</t>
  </si>
  <si>
    <t>521 2021</t>
  </si>
  <si>
    <t>522 2021</t>
  </si>
  <si>
    <t>524 2021</t>
  </si>
  <si>
    <t>525 2021</t>
  </si>
  <si>
    <t>526 2021</t>
  </si>
  <si>
    <t>527 2021</t>
  </si>
  <si>
    <t>528 2021</t>
  </si>
  <si>
    <t>529 2021</t>
  </si>
  <si>
    <t>530 2021</t>
  </si>
  <si>
    <t>532 2021</t>
  </si>
  <si>
    <t>53239</t>
  </si>
  <si>
    <t>533 2021</t>
  </si>
  <si>
    <t>534 2021</t>
  </si>
  <si>
    <t>535 2021</t>
  </si>
  <si>
    <t>536 2021</t>
  </si>
  <si>
    <t>537 2021</t>
  </si>
  <si>
    <t>538 2021</t>
  </si>
  <si>
    <t>539 2021</t>
  </si>
  <si>
    <t>540 2021</t>
  </si>
  <si>
    <t>541 2021</t>
  </si>
  <si>
    <t>542 2021</t>
  </si>
  <si>
    <t>543 2021</t>
  </si>
  <si>
    <t>544 2021</t>
  </si>
  <si>
    <t>545</t>
  </si>
  <si>
    <t>55219</t>
  </si>
  <si>
    <t>553 2021</t>
  </si>
  <si>
    <t>646 2021</t>
  </si>
  <si>
    <t>67570 2021</t>
  </si>
  <si>
    <t>67722 2021</t>
  </si>
  <si>
    <t>68065 2021</t>
  </si>
  <si>
    <t>68066 2021</t>
  </si>
  <si>
    <t>70706 2021</t>
  </si>
  <si>
    <t>70707 2021</t>
  </si>
  <si>
    <t>726 2021</t>
  </si>
  <si>
    <t>728 2021</t>
  </si>
  <si>
    <t>76261 2021</t>
  </si>
  <si>
    <t>77595</t>
  </si>
  <si>
    <t>78889 2021</t>
  </si>
  <si>
    <t>80398 2021</t>
  </si>
  <si>
    <t>80399 2021</t>
  </si>
  <si>
    <t>80405 2021</t>
  </si>
  <si>
    <t>80412 2021</t>
  </si>
  <si>
    <t>80607</t>
  </si>
  <si>
    <t>80890 2021</t>
  </si>
  <si>
    <t>81135 2021</t>
  </si>
  <si>
    <t>837 2021</t>
  </si>
  <si>
    <t>83916 2021</t>
  </si>
  <si>
    <t>83918 2021</t>
  </si>
  <si>
    <t>83919 2021</t>
  </si>
  <si>
    <t>83922 2021</t>
  </si>
  <si>
    <t>83924 2021</t>
  </si>
  <si>
    <t>83925 2021</t>
  </si>
  <si>
    <t>868 2021</t>
  </si>
  <si>
    <t>874 2021</t>
  </si>
  <si>
    <t>916 2021</t>
  </si>
  <si>
    <t>957 2021</t>
  </si>
  <si>
    <t>1151959378</t>
  </si>
  <si>
    <t>1019025609</t>
  </si>
  <si>
    <t>52195269</t>
  </si>
  <si>
    <t>1019131782</t>
  </si>
  <si>
    <t>1019021542</t>
  </si>
  <si>
    <t>860066942</t>
  </si>
  <si>
    <t>1032433077</t>
  </si>
  <si>
    <t>901007077</t>
  </si>
  <si>
    <t>52517812</t>
  </si>
  <si>
    <t>79694258</t>
  </si>
  <si>
    <t>1019050045</t>
  </si>
  <si>
    <t>79967535</t>
  </si>
  <si>
    <t>1010008361</t>
  </si>
  <si>
    <t>1019111882</t>
  </si>
  <si>
    <t>1026260845</t>
  </si>
  <si>
    <t>79573265</t>
  </si>
  <si>
    <t>899999115</t>
  </si>
  <si>
    <t>830037248</t>
  </si>
  <si>
    <t>899999094</t>
  </si>
  <si>
    <t>901146434</t>
  </si>
  <si>
    <t>800007813</t>
  </si>
  <si>
    <t>79240344</t>
  </si>
  <si>
    <t>1019110866</t>
  </si>
  <si>
    <t>19389898</t>
  </si>
  <si>
    <t>80198706</t>
  </si>
  <si>
    <t>18511042</t>
  </si>
  <si>
    <t>24720352</t>
  </si>
  <si>
    <t>79102557</t>
  </si>
  <si>
    <t>79235923</t>
  </si>
  <si>
    <t>80075201</t>
  </si>
  <si>
    <t>79916251</t>
  </si>
  <si>
    <t>1019020101</t>
  </si>
  <si>
    <t>800130907</t>
  </si>
  <si>
    <t>800251440</t>
  </si>
  <si>
    <t>830003564</t>
  </si>
  <si>
    <t>900156264</t>
  </si>
  <si>
    <t>52581062</t>
  </si>
  <si>
    <t>52489642</t>
  </si>
  <si>
    <t>1019104134</t>
  </si>
  <si>
    <t>80845381</t>
  </si>
  <si>
    <t>79888227</t>
  </si>
  <si>
    <t>1019099233</t>
  </si>
  <si>
    <t>25876621</t>
  </si>
  <si>
    <t>1022368854</t>
  </si>
  <si>
    <t>1030639236</t>
  </si>
  <si>
    <t>1032371422</t>
  </si>
  <si>
    <t>1018407205</t>
  </si>
  <si>
    <t>1013637730</t>
  </si>
  <si>
    <t>51829727</t>
  </si>
  <si>
    <t>1015415438</t>
  </si>
  <si>
    <t>79837938</t>
  </si>
  <si>
    <t>1077425387</t>
  </si>
  <si>
    <t>1110450731</t>
  </si>
  <si>
    <t>1020776342</t>
  </si>
  <si>
    <t>1053777240</t>
  </si>
  <si>
    <t>79053216</t>
  </si>
  <si>
    <t>79713488</t>
  </si>
  <si>
    <t>52809906</t>
  </si>
  <si>
    <t>1053801356</t>
  </si>
  <si>
    <t>79244238</t>
  </si>
  <si>
    <t>80825003</t>
  </si>
  <si>
    <t>40189185</t>
  </si>
  <si>
    <t>1067860050</t>
  </si>
  <si>
    <t>1015447619</t>
  </si>
  <si>
    <t>80136968</t>
  </si>
  <si>
    <t>1020739142</t>
  </si>
  <si>
    <t>1110530826</t>
  </si>
  <si>
    <t>1010181693</t>
  </si>
  <si>
    <t>1032376922</t>
  </si>
  <si>
    <t>79365028</t>
  </si>
  <si>
    <t>1022927669</t>
  </si>
  <si>
    <t>52394173</t>
  </si>
  <si>
    <t>11413462</t>
  </si>
  <si>
    <t>28307436</t>
  </si>
  <si>
    <t>1015435607</t>
  </si>
  <si>
    <t>80237580</t>
  </si>
  <si>
    <t>79796420</t>
  </si>
  <si>
    <t>41637669</t>
  </si>
  <si>
    <t>19266126</t>
  </si>
  <si>
    <t>1010190208</t>
  </si>
  <si>
    <t>1030582824</t>
  </si>
  <si>
    <t>80257033</t>
  </si>
  <si>
    <t>1014193169</t>
  </si>
  <si>
    <t>52048570</t>
  </si>
  <si>
    <t>899999061</t>
  </si>
  <si>
    <t>64744709</t>
  </si>
  <si>
    <t>52842671</t>
  </si>
  <si>
    <t>7304906</t>
  </si>
  <si>
    <t>79636340</t>
  </si>
  <si>
    <t>1061758438</t>
  </si>
  <si>
    <t>79947466</t>
  </si>
  <si>
    <t>1024470158</t>
  </si>
  <si>
    <t>52063333</t>
  </si>
  <si>
    <t>1020770504</t>
  </si>
  <si>
    <t>19475827</t>
  </si>
  <si>
    <t>1018468804</t>
  </si>
  <si>
    <t>53121197</t>
  </si>
  <si>
    <t>52990899</t>
  </si>
  <si>
    <t>1019063529</t>
  </si>
  <si>
    <t>1000971218</t>
  </si>
  <si>
    <t>1052395871</t>
  </si>
  <si>
    <t>1019100490</t>
  </si>
  <si>
    <t>1067836847</t>
  </si>
  <si>
    <t>80801372</t>
  </si>
  <si>
    <t>53061588</t>
  </si>
  <si>
    <t>88216554</t>
  </si>
  <si>
    <t>52307691</t>
  </si>
  <si>
    <t>1019077954</t>
  </si>
  <si>
    <t>53073524</t>
  </si>
  <si>
    <t>52397949</t>
  </si>
  <si>
    <t>1019017860</t>
  </si>
  <si>
    <t>52413751</t>
  </si>
  <si>
    <t>52351352</t>
  </si>
  <si>
    <t>1019009033</t>
  </si>
  <si>
    <t>28721924</t>
  </si>
  <si>
    <t>1019080267</t>
  </si>
  <si>
    <t>14296118</t>
  </si>
  <si>
    <t>80097880</t>
  </si>
  <si>
    <t>9398950</t>
  </si>
  <si>
    <t>80512697</t>
  </si>
  <si>
    <t>79049993</t>
  </si>
  <si>
    <t>80853316</t>
  </si>
  <si>
    <t>1022375414</t>
  </si>
  <si>
    <t>19301839</t>
  </si>
  <si>
    <t>79915114</t>
  </si>
  <si>
    <t>1030567733</t>
  </si>
  <si>
    <t>79875384</t>
  </si>
  <si>
    <t>1019018994</t>
  </si>
  <si>
    <t>1152444282</t>
  </si>
  <si>
    <t>80036683</t>
  </si>
  <si>
    <t>80025622</t>
  </si>
  <si>
    <t>1013626675</t>
  </si>
  <si>
    <t>860011153</t>
  </si>
  <si>
    <t>20758841</t>
  </si>
  <si>
    <t>1019059866</t>
  </si>
  <si>
    <t>22658955</t>
  </si>
  <si>
    <t>1015443153</t>
  </si>
  <si>
    <t>51685704</t>
  </si>
  <si>
    <t>1032417924</t>
  </si>
  <si>
    <t>80491356</t>
  </si>
  <si>
    <t>79870166</t>
  </si>
  <si>
    <t>79512321</t>
  </si>
  <si>
    <t>79724176</t>
  </si>
  <si>
    <t>52249114</t>
  </si>
  <si>
    <t>1010241772</t>
  </si>
  <si>
    <t>80142285</t>
  </si>
  <si>
    <t>1020754961</t>
  </si>
  <si>
    <t>1019079645</t>
  </si>
  <si>
    <t>51875873</t>
  </si>
  <si>
    <t>1019132694</t>
  </si>
  <si>
    <t>1014269767</t>
  </si>
  <si>
    <t>1098648859</t>
  </si>
  <si>
    <t>52444244</t>
  </si>
  <si>
    <t>900062917</t>
  </si>
  <si>
    <t>52000039</t>
  </si>
  <si>
    <t>52814325</t>
  </si>
  <si>
    <t>1030533128</t>
  </si>
  <si>
    <t>800225340</t>
  </si>
  <si>
    <t>1020753504</t>
  </si>
  <si>
    <t>71674865</t>
  </si>
  <si>
    <t>11792579</t>
  </si>
  <si>
    <t>53067931</t>
  </si>
  <si>
    <t>1019084544</t>
  </si>
  <si>
    <t>1020806611</t>
  </si>
  <si>
    <t>800213173</t>
  </si>
  <si>
    <t>1019077772</t>
  </si>
  <si>
    <t>4228947</t>
  </si>
  <si>
    <t>80265981</t>
  </si>
  <si>
    <t>80497864</t>
  </si>
  <si>
    <t>1033731103</t>
  </si>
  <si>
    <t>80849789</t>
  </si>
  <si>
    <t>80179342</t>
  </si>
  <si>
    <t>52345761</t>
  </si>
  <si>
    <t>80257080</t>
  </si>
  <si>
    <t>1015439516</t>
  </si>
  <si>
    <t>79828542</t>
  </si>
  <si>
    <t>79576434</t>
  </si>
  <si>
    <t>1026555099</t>
  </si>
  <si>
    <t>1015443211</t>
  </si>
  <si>
    <t>79893410</t>
  </si>
  <si>
    <t>1019050017</t>
  </si>
  <si>
    <t>1032407490</t>
  </si>
  <si>
    <t>1010164826</t>
  </si>
  <si>
    <t>52588770</t>
  </si>
  <si>
    <t>10300499</t>
  </si>
  <si>
    <t>1019094992</t>
  </si>
  <si>
    <t>1121874277</t>
  </si>
  <si>
    <t>1038436509</t>
  </si>
  <si>
    <t>1069739546</t>
  </si>
  <si>
    <t>1032449663</t>
  </si>
  <si>
    <t>42120297</t>
  </si>
  <si>
    <t>51755187</t>
  </si>
  <si>
    <t>1015410893</t>
  </si>
  <si>
    <t>74375345</t>
  </si>
  <si>
    <t>1098672831</t>
  </si>
  <si>
    <t>80419122</t>
  </si>
  <si>
    <t>79169164</t>
  </si>
  <si>
    <t>19196188</t>
  </si>
  <si>
    <t>11800501</t>
  </si>
  <si>
    <t>1063481921</t>
  </si>
  <si>
    <t>1136888172</t>
  </si>
  <si>
    <t>27788048</t>
  </si>
  <si>
    <t>80470339</t>
  </si>
  <si>
    <t>79402044</t>
  </si>
  <si>
    <t>1018452104</t>
  </si>
  <si>
    <t>52691154</t>
  </si>
  <si>
    <t>80472484</t>
  </si>
  <si>
    <t>1015411268</t>
  </si>
  <si>
    <t>80822420</t>
  </si>
  <si>
    <t>1032452774</t>
  </si>
  <si>
    <t>1020805780</t>
  </si>
  <si>
    <t>1070925618</t>
  </si>
  <si>
    <t>1015441584</t>
  </si>
  <si>
    <t>1016037910</t>
  </si>
  <si>
    <t>1110457705</t>
  </si>
  <si>
    <t>1098668971</t>
  </si>
  <si>
    <t>1032405392</t>
  </si>
  <si>
    <t>1070924202</t>
  </si>
  <si>
    <t>1015437186</t>
  </si>
  <si>
    <t>1019003873</t>
  </si>
  <si>
    <t>64589205</t>
  </si>
  <si>
    <t>860353174</t>
  </si>
  <si>
    <t>1068973984</t>
  </si>
  <si>
    <t>52526364</t>
  </si>
  <si>
    <t>1018442355</t>
  </si>
  <si>
    <t>52785500</t>
  </si>
  <si>
    <t>1020781212</t>
  </si>
  <si>
    <t>1014193885</t>
  </si>
  <si>
    <t>1018431408</t>
  </si>
  <si>
    <t>80032915</t>
  </si>
  <si>
    <t>1015425526</t>
  </si>
  <si>
    <t>1110512268</t>
  </si>
  <si>
    <t>79904441</t>
  </si>
  <si>
    <t>40395737</t>
  </si>
  <si>
    <t>79454562</t>
  </si>
  <si>
    <t>80814925</t>
  </si>
  <si>
    <t>51990864</t>
  </si>
  <si>
    <t>52818471</t>
  </si>
  <si>
    <t>52110945</t>
  </si>
  <si>
    <t>1019084310</t>
  </si>
  <si>
    <t>39722807</t>
  </si>
  <si>
    <t>52697415</t>
  </si>
  <si>
    <t>5882595</t>
  </si>
  <si>
    <t>80796254</t>
  </si>
  <si>
    <t>1019066389</t>
  </si>
  <si>
    <t>35512483</t>
  </si>
  <si>
    <t>52477034</t>
  </si>
  <si>
    <t>1014207187</t>
  </si>
  <si>
    <t>80222951</t>
  </si>
  <si>
    <t>52076673</t>
  </si>
  <si>
    <t>1020781915</t>
  </si>
  <si>
    <t>80759813</t>
  </si>
  <si>
    <t>1018492146</t>
  </si>
  <si>
    <t>52157561</t>
  </si>
  <si>
    <t>79913908</t>
  </si>
  <si>
    <t>1032436084</t>
  </si>
  <si>
    <t>53064832</t>
  </si>
  <si>
    <t>1032459869</t>
  </si>
  <si>
    <t>1016077606</t>
  </si>
  <si>
    <t>1104709000</t>
  </si>
  <si>
    <t>1020743665</t>
  </si>
  <si>
    <t>79843891</t>
  </si>
  <si>
    <t>1032464193</t>
  </si>
  <si>
    <t>47436280</t>
  </si>
  <si>
    <t>1018415363</t>
  </si>
  <si>
    <t>1033769482</t>
  </si>
  <si>
    <t>1010162120</t>
  </si>
  <si>
    <t>52375848</t>
  </si>
  <si>
    <t>51924201</t>
  </si>
  <si>
    <t>37328580</t>
  </si>
  <si>
    <t>1020785509</t>
  </si>
  <si>
    <t>1049637907</t>
  </si>
  <si>
    <t>53062837</t>
  </si>
  <si>
    <t>52991838</t>
  </si>
  <si>
    <t>1019028211</t>
  </si>
  <si>
    <t>19111762</t>
  </si>
  <si>
    <t>41578687</t>
  </si>
  <si>
    <t>52582158</t>
  </si>
  <si>
    <t>1018423710</t>
  </si>
  <si>
    <t>900693270</t>
  </si>
  <si>
    <t>51972599</t>
  </si>
  <si>
    <t>80757541</t>
  </si>
  <si>
    <t>1020764014</t>
  </si>
  <si>
    <t>52448847</t>
  </si>
  <si>
    <t>53115883</t>
  </si>
  <si>
    <t>1031146858</t>
  </si>
  <si>
    <t>1016051968</t>
  </si>
  <si>
    <t>79290366</t>
  </si>
  <si>
    <t>1010193889</t>
  </si>
  <si>
    <t>79531247</t>
  </si>
  <si>
    <t>28124871</t>
  </si>
  <si>
    <t>52478869</t>
  </si>
  <si>
    <t>1026260730</t>
  </si>
  <si>
    <t>91242443</t>
  </si>
  <si>
    <t>79244658</t>
  </si>
  <si>
    <t>1071631428</t>
  </si>
  <si>
    <t>1072713174</t>
  </si>
  <si>
    <t>1020757142</t>
  </si>
  <si>
    <t>52447526</t>
  </si>
  <si>
    <t>1016043902</t>
  </si>
  <si>
    <t>52338102</t>
  </si>
  <si>
    <t>52786083</t>
  </si>
  <si>
    <t>52073907</t>
  </si>
  <si>
    <t>900823024</t>
  </si>
  <si>
    <t>79372309</t>
  </si>
  <si>
    <t>79710852</t>
  </si>
  <si>
    <t>830083016</t>
  </si>
  <si>
    <t>1032364349</t>
  </si>
  <si>
    <t>53069160</t>
  </si>
  <si>
    <t>1023917414</t>
  </si>
  <si>
    <t>1014236662</t>
  </si>
  <si>
    <t>860002400</t>
  </si>
  <si>
    <t>860037013</t>
  </si>
  <si>
    <t>1193130163</t>
  </si>
  <si>
    <t>51910406</t>
  </si>
  <si>
    <t>1019100002</t>
  </si>
  <si>
    <t>1032374068</t>
  </si>
  <si>
    <t>1013602978</t>
  </si>
  <si>
    <t>53124454</t>
  </si>
  <si>
    <t>13255143</t>
  </si>
  <si>
    <t>1026274587</t>
  </si>
  <si>
    <t>1010188901</t>
  </si>
  <si>
    <t>1030556385</t>
  </si>
  <si>
    <t>1060417462</t>
  </si>
  <si>
    <t>830006800</t>
  </si>
  <si>
    <t>52935083</t>
  </si>
  <si>
    <t>52789519</t>
  </si>
  <si>
    <t>1032479767</t>
  </si>
  <si>
    <t>53051057</t>
  </si>
  <si>
    <t>1052312430</t>
  </si>
  <si>
    <t>53129226</t>
  </si>
  <si>
    <t>52351485</t>
  </si>
  <si>
    <t>900352933</t>
  </si>
  <si>
    <t>80818086</t>
  </si>
  <si>
    <t>52844099</t>
  </si>
  <si>
    <t>79878734</t>
  </si>
  <si>
    <t>1019115847</t>
  </si>
  <si>
    <t>79792392</t>
  </si>
  <si>
    <t>1032416282</t>
  </si>
  <si>
    <t>7694570</t>
  </si>
  <si>
    <t>80769179</t>
  </si>
  <si>
    <t>53119148</t>
  </si>
  <si>
    <t>830081460</t>
  </si>
  <si>
    <t>79938426</t>
  </si>
  <si>
    <t>53905402</t>
  </si>
  <si>
    <t>79622280</t>
  </si>
  <si>
    <t>860403137</t>
  </si>
  <si>
    <t>1032378107</t>
  </si>
  <si>
    <t>1016031489</t>
  </si>
  <si>
    <t>800091076</t>
  </si>
  <si>
    <t>900515644</t>
  </si>
  <si>
    <t>1019015826</t>
  </si>
  <si>
    <t>1032407028</t>
  </si>
  <si>
    <t>1020770664</t>
  </si>
  <si>
    <t>52188567</t>
  </si>
  <si>
    <t>52478575</t>
  </si>
  <si>
    <t>79278162</t>
  </si>
  <si>
    <t>860030197</t>
  </si>
  <si>
    <t>900222098</t>
  </si>
  <si>
    <t>800104214</t>
  </si>
  <si>
    <t>1233888595</t>
  </si>
  <si>
    <t>1024561818</t>
  </si>
  <si>
    <t>52440208</t>
  </si>
  <si>
    <t>52424780</t>
  </si>
  <si>
    <t>1002326612</t>
  </si>
  <si>
    <t>900975944</t>
  </si>
  <si>
    <t>40387669</t>
  </si>
  <si>
    <t>1019006411</t>
  </si>
  <si>
    <t>1233888244</t>
  </si>
  <si>
    <t>1015426497</t>
  </si>
  <si>
    <t>900413030</t>
  </si>
  <si>
    <t>52148984</t>
  </si>
  <si>
    <t>52583418</t>
  </si>
  <si>
    <t>52985421</t>
  </si>
  <si>
    <t>1014191541</t>
  </si>
  <si>
    <t>1071165588</t>
  </si>
  <si>
    <t>1019063565</t>
  </si>
  <si>
    <t>35498408</t>
  </si>
  <si>
    <t>1072664531</t>
  </si>
  <si>
    <t>1032393245</t>
  </si>
  <si>
    <t>79450044</t>
  </si>
  <si>
    <t>87431832</t>
  </si>
  <si>
    <t>900404431</t>
  </si>
  <si>
    <t>899999230</t>
  </si>
  <si>
    <t>52219533</t>
  </si>
  <si>
    <t>1022393019</t>
  </si>
  <si>
    <t>52082108</t>
  </si>
  <si>
    <t>1019016854</t>
  </si>
  <si>
    <t>20796426</t>
  </si>
  <si>
    <t>19084852</t>
  </si>
  <si>
    <t>19470626</t>
  </si>
  <si>
    <t>1019110556</t>
  </si>
  <si>
    <t>52354964</t>
  </si>
  <si>
    <t>52340008</t>
  </si>
  <si>
    <t>1126909858</t>
  </si>
  <si>
    <t>1233910425</t>
  </si>
  <si>
    <t>1024515108</t>
  </si>
  <si>
    <t>83234831</t>
  </si>
  <si>
    <t>80741873</t>
  </si>
  <si>
    <t>830098495</t>
  </si>
  <si>
    <t>901208854</t>
  </si>
  <si>
    <t>80222117</t>
  </si>
  <si>
    <t>900663951</t>
  </si>
  <si>
    <t>900370262</t>
  </si>
  <si>
    <t>900140515</t>
  </si>
  <si>
    <t>860061099</t>
  </si>
  <si>
    <t>1110060558</t>
  </si>
  <si>
    <t>900495749</t>
  </si>
  <si>
    <t>16110654</t>
  </si>
  <si>
    <t>53062610</t>
  </si>
  <si>
    <t>900971006</t>
  </si>
  <si>
    <t>93390394</t>
  </si>
  <si>
    <t>1016098685</t>
  </si>
  <si>
    <t>830073899</t>
  </si>
  <si>
    <t>830045040</t>
  </si>
  <si>
    <t>1032450803</t>
  </si>
  <si>
    <t>1022436937</t>
  </si>
  <si>
    <t>900078578</t>
  </si>
  <si>
    <t>1010244911</t>
  </si>
  <si>
    <t>80818424</t>
  </si>
  <si>
    <t>1019099174</t>
  </si>
  <si>
    <t>52336246</t>
  </si>
  <si>
    <t>1015464163</t>
  </si>
  <si>
    <t>52584430</t>
  </si>
  <si>
    <t>901336602</t>
  </si>
  <si>
    <t>1010214387</t>
  </si>
  <si>
    <t>900838665</t>
  </si>
  <si>
    <t>39670941</t>
  </si>
  <si>
    <t>901010739</t>
  </si>
  <si>
    <t>900421971</t>
  </si>
  <si>
    <t>1019082340</t>
  </si>
  <si>
    <t>1010204924</t>
  </si>
  <si>
    <t>79236015</t>
  </si>
  <si>
    <t>79915305</t>
  </si>
  <si>
    <t>1033708185</t>
  </si>
  <si>
    <t>80021707</t>
  </si>
  <si>
    <t>900205684</t>
  </si>
  <si>
    <t>890802221</t>
  </si>
  <si>
    <t>901472025</t>
  </si>
  <si>
    <t>1010213497</t>
  </si>
  <si>
    <t>1019077094</t>
  </si>
  <si>
    <t>11412067</t>
  </si>
  <si>
    <t>1018441522</t>
  </si>
  <si>
    <t>1121417372</t>
  </si>
  <si>
    <t>1151946106</t>
  </si>
  <si>
    <t>80034892</t>
  </si>
  <si>
    <t>79974730</t>
  </si>
  <si>
    <t>1010177744</t>
  </si>
  <si>
    <t>1233892287</t>
  </si>
  <si>
    <t>79803698</t>
  </si>
  <si>
    <t>91518165</t>
  </si>
  <si>
    <t>900175862</t>
  </si>
  <si>
    <t>80124902</t>
  </si>
  <si>
    <t>900359095</t>
  </si>
  <si>
    <t>1020799751</t>
  </si>
  <si>
    <t>24332666</t>
  </si>
  <si>
    <t>1015470314</t>
  </si>
  <si>
    <t>830030479</t>
  </si>
  <si>
    <t>52262554</t>
  </si>
  <si>
    <t>79298352</t>
  </si>
  <si>
    <t>901446276</t>
  </si>
  <si>
    <t>1022957103</t>
  </si>
  <si>
    <t>901151389</t>
  </si>
  <si>
    <t>900427248</t>
  </si>
  <si>
    <t>901039835</t>
  </si>
  <si>
    <t>900350133</t>
  </si>
  <si>
    <t>901267162</t>
  </si>
  <si>
    <t>800148631</t>
  </si>
  <si>
    <t>1072706181</t>
  </si>
  <si>
    <t>1018422753</t>
  </si>
  <si>
    <t>1019039121</t>
  </si>
  <si>
    <t>79454156</t>
  </si>
  <si>
    <t>899999063</t>
  </si>
  <si>
    <t>52934211</t>
  </si>
  <si>
    <t>900126860</t>
  </si>
  <si>
    <t>1022379511</t>
  </si>
  <si>
    <t>80897346</t>
  </si>
  <si>
    <t>91161674</t>
  </si>
  <si>
    <t>1073671698</t>
  </si>
  <si>
    <t>900276220</t>
  </si>
  <si>
    <t>901118558</t>
  </si>
  <si>
    <t>900298219</t>
  </si>
  <si>
    <t>1020800464</t>
  </si>
  <si>
    <t>52499050</t>
  </si>
  <si>
    <t>900302940</t>
  </si>
  <si>
    <t>830084684</t>
  </si>
  <si>
    <t>1022415602</t>
  </si>
  <si>
    <t>901142692</t>
  </si>
  <si>
    <t>830095614</t>
  </si>
  <si>
    <t>901253844</t>
  </si>
  <si>
    <t>52935897</t>
  </si>
  <si>
    <t>900175374</t>
  </si>
  <si>
    <t>901428404</t>
  </si>
  <si>
    <t>830085821</t>
  </si>
  <si>
    <t>800055691</t>
  </si>
  <si>
    <t>51832996</t>
  </si>
  <si>
    <t>830123987</t>
  </si>
  <si>
    <t>79867234</t>
  </si>
  <si>
    <t>901040640</t>
  </si>
  <si>
    <t>830073703</t>
  </si>
  <si>
    <t>900232348</t>
  </si>
  <si>
    <t>800018460</t>
  </si>
  <si>
    <t>830028126</t>
  </si>
  <si>
    <t>1065374338</t>
  </si>
  <si>
    <t>811009788</t>
  </si>
  <si>
    <t>860522931</t>
  </si>
  <si>
    <t>830037946</t>
  </si>
  <si>
    <t>830122983</t>
  </si>
  <si>
    <t>901399373</t>
  </si>
  <si>
    <t>901391005</t>
  </si>
  <si>
    <t>830122566</t>
  </si>
  <si>
    <t>800230829</t>
  </si>
  <si>
    <t>860034604</t>
  </si>
  <si>
    <t>890900608</t>
  </si>
  <si>
    <t>800237412</t>
  </si>
  <si>
    <t>890900943</t>
  </si>
  <si>
    <t>890301886</t>
  </si>
  <si>
    <t>5689130</t>
  </si>
  <si>
    <t>133011605570000001978</t>
  </si>
  <si>
    <t>133011601010000001953</t>
  </si>
  <si>
    <t>133011602330000001970</t>
  </si>
  <si>
    <t>131020202030401</t>
  </si>
  <si>
    <t>131020202040101</t>
  </si>
  <si>
    <t>131020202040102</t>
  </si>
  <si>
    <t>131020202040103</t>
  </si>
  <si>
    <t>131020202040104</t>
  </si>
  <si>
    <t>13101040102</t>
  </si>
  <si>
    <t>131020202020106</t>
  </si>
  <si>
    <t>133011605570000001979</t>
  </si>
  <si>
    <t>133011601060000001966</t>
  </si>
  <si>
    <t>133011604490000001999</t>
  </si>
  <si>
    <t>133011603430000002032</t>
  </si>
  <si>
    <t>133011602300000002031</t>
  </si>
  <si>
    <t>133011602340000001971</t>
  </si>
  <si>
    <t>133011602270000001997</t>
  </si>
  <si>
    <t>133011602380000002014</t>
  </si>
  <si>
    <t>133011603480000002015</t>
  </si>
  <si>
    <t>133011605550000001977</t>
  </si>
  <si>
    <t>131020202030504</t>
  </si>
  <si>
    <t>133011602280000001968</t>
  </si>
  <si>
    <t>131020202030501</t>
  </si>
  <si>
    <t>1310304</t>
  </si>
  <si>
    <t>133011602330000001969</t>
  </si>
  <si>
    <t>133011601190000001962</t>
  </si>
  <si>
    <t>131020202020201</t>
  </si>
  <si>
    <t>133011601060000001967</t>
  </si>
  <si>
    <t>133011603480000002033</t>
  </si>
  <si>
    <t>133011601210000002016</t>
  </si>
  <si>
    <t>133011603390000001973</t>
  </si>
  <si>
    <t>133011601200000001963</t>
  </si>
  <si>
    <t>133011601170000001994</t>
  </si>
  <si>
    <t>131020202030604</t>
  </si>
  <si>
    <t>133011601120000001957</t>
  </si>
  <si>
    <t>131020202020108</t>
  </si>
  <si>
    <t>131020202020105</t>
  </si>
  <si>
    <t>133011601060000002034</t>
  </si>
  <si>
    <t>1310201010102</t>
  </si>
  <si>
    <t>131020202030310</t>
  </si>
  <si>
    <t>131020202030703</t>
  </si>
  <si>
    <t>133011603450000001998</t>
  </si>
  <si>
    <t>133011601240000001965</t>
  </si>
  <si>
    <t>133011601240000001995</t>
  </si>
  <si>
    <t>131020202030612</t>
  </si>
  <si>
    <t>133011603400000001974</t>
  </si>
  <si>
    <t>133011601060000001996</t>
  </si>
  <si>
    <t>1310202010205</t>
  </si>
  <si>
    <t>133011601230000001964</t>
  </si>
  <si>
    <t>1310202010202</t>
  </si>
  <si>
    <t>133011602370000001972</t>
  </si>
  <si>
    <t>133011601170000001958</t>
  </si>
  <si>
    <t>133011605540000001976</t>
  </si>
  <si>
    <t>133011601080000002013</t>
  </si>
  <si>
    <t>1310202010203</t>
  </si>
  <si>
    <t>131020202030502</t>
  </si>
  <si>
    <t>133011601140000002000</t>
  </si>
  <si>
    <t>X</t>
  </si>
  <si>
    <t>FDLSUBA-CD-001-2021</t>
  </si>
  <si>
    <t>https://community.secop.gov.co/Public/Tendering/OpportunityDetail/Index?noticeUID=CO1.NTC.1681967&amp;isFromPublicArea=True&amp;isModal=False</t>
  </si>
  <si>
    <t>FDLSUBA-CD-002-2021</t>
  </si>
  <si>
    <t>https://community.secop.gov.co/Public/Tendering/OpportunityDetail/Index?noticeUID=CO1.NTC.1691518&amp;isFromPublicArea=True&amp;isModal=False</t>
  </si>
  <si>
    <t>FDLSUBA-CD-003-2021</t>
  </si>
  <si>
    <t>https://community.secop.gov.co/Public/Tendering/OpportunityDetail/Index?noticeUID=CO1.NTC.1684945&amp;isFromPublicArea=True&amp;isModal=False</t>
  </si>
  <si>
    <t>FDLSUBA-CD-004-2021</t>
  </si>
  <si>
    <t>https://community.secop.gov.co/Public/Tendering/OpportunityDetail/Index?noticeUID=CO1.NTC.1685069&amp;isFromPublicArea=True&amp;isModal=False</t>
  </si>
  <si>
    <t>FDLSUBACPS-05-2021</t>
  </si>
  <si>
    <t>https://community.secop.gov.co/Public/Tendering/OpportunityDetail/Index?noticeUID=CO1.NTC.1683595&amp;isFromPublicArea=True&amp;isModal=False</t>
  </si>
  <si>
    <t>FDLSUBACPS-06-2021</t>
  </si>
  <si>
    <t>https://community.secop.gov.co/Public/Tendering/OpportunityDetail/Index?noticeUID=CO1.NTC.1681173&amp;isFromPublicArea=True&amp;isModal=False</t>
  </si>
  <si>
    <t>FDLSUBA-CD-007-2021</t>
  </si>
  <si>
    <t>https://community.secop.gov.co/Public/Tendering/OpportunityDetail/Index?noticeUID=CO1.NTC.1681530&amp;isFromPublicArea=True&amp;isModal=False</t>
  </si>
  <si>
    <t>FDLSUBA-CD-008-2021</t>
  </si>
  <si>
    <t>https://community.secop.gov.co/Public/Tendering/OpportunityDetail/Index?noticeUID=CO1.NTC.1684009&amp;isFromPublicArea=True&amp;isModal=False</t>
  </si>
  <si>
    <t>FDLSUBA-CD-009-2021</t>
  </si>
  <si>
    <t xml:space="preserve">https://community.secop.gov.co/Public/Tendering/OpportunityDetail/Index?noticeUID=CO1.NTC.1691621&amp;isFromPublicArea=True&amp;isModal=False
</t>
  </si>
  <si>
    <t>FDLSUBA-CD-010-2021</t>
  </si>
  <si>
    <t>https://community.secop.gov.co/Public/Tendering/OpportunityDetail/Index?noticeUID=CO1.NTC.1686217&amp;isFromPublicArea=True&amp;isModal=False</t>
  </si>
  <si>
    <t>FDLSUBA-CPS-11-2021</t>
  </si>
  <si>
    <t>https://community.secop.gov.co/Public/Tendering/OpportunityDetail/Index?noticeUID=CO1.NTC.1732693&amp;isFromPublicArea=True&amp;isModal=False</t>
  </si>
  <si>
    <t>FDLSUBA-CD-012-2021</t>
  </si>
  <si>
    <t>https://community.secop.gov.co/Public/Tendering/OpportunityDetail/Index?noticeUID=CO1.NTC.1686330&amp;isFromPublicArea=True&amp;isModal=False</t>
  </si>
  <si>
    <t>FDLSUBA-CD-013-2021</t>
  </si>
  <si>
    <t>https://community.secop.gov.co/Public/Tendering/OpportunityDetail/Index?noticeUID=CO1.NTC.1685091&amp;isFromPublicArea=True&amp;isModal=False</t>
  </si>
  <si>
    <t>FDLSUBA-CD-014-2021</t>
  </si>
  <si>
    <t>https://community.secop.gov.co/Public/Tendering/OpportunityDetail/Index?noticeUID=CO1.NTC.1685785&amp;isFromPublicArea=True&amp;isModal=False</t>
  </si>
  <si>
    <t>FDLSUBACPS-15-2021</t>
  </si>
  <si>
    <t>https://community.secop.gov.co/Public/Tendering/OpportunityDetail/Index?noticeUID=CO1.NTC.1684221&amp;isFromPublicArea=True&amp;isModal=False</t>
  </si>
  <si>
    <t>FDLSUBACPS-16-2021</t>
  </si>
  <si>
    <t>https://community.secop.gov.co/Public/Tendering/OpportunityDetail/Index?noticeUID=CO1.NTC.1684175&amp;isFromPublicArea=True&amp;isModal=False</t>
  </si>
  <si>
    <t>FDLSUBA-CPS-017-2021</t>
  </si>
  <si>
    <t>https://community.secop.gov.co/Public/Tendering/OpportunityDetail/Index?noticeUID=CO1.NTC.1692295&amp;isFromPublicArea=True&amp;isModal=False</t>
  </si>
  <si>
    <t>FDLSUBA-CPS-018-2021</t>
  </si>
  <si>
    <t xml:space="preserve">https://community.secop.gov.co/Public/Tendering/OpportunityDetail/Index?noticeUID=CO1.NTC.1693058&amp;isFromPublicArea=True&amp;isModal=False
</t>
  </si>
  <si>
    <t>FDLSUBA-CD-019-2021</t>
  </si>
  <si>
    <t>https://community.secop.gov.co/Public/Tendering/OpportunityDetail/Index?noticeUID=CO1.NTC.1686222&amp;isFromPublicArea=True&amp;isModal=Fals</t>
  </si>
  <si>
    <t>FDLSUBA-CD-020-2021</t>
  </si>
  <si>
    <t>https://community.secop.gov.co/Public/Tendering/OpportunityDetail/Index?noticeUID=CO1.NTC.1685972&amp;isFromPublicArea=True&amp;isModal=False</t>
  </si>
  <si>
    <t>FDLSUBA-CD-021-2021</t>
  </si>
  <si>
    <t>https://community.secop.gov.co/Public/Tendering/OpportunityDetail/Index?noticeUID=CO1.NTC.1686331&amp;isFromPublicArea=True&amp;isModal=False</t>
  </si>
  <si>
    <t>FDLSUBA-CPS-022-2021</t>
  </si>
  <si>
    <t>https://community.secop.gov.co/Public/Tendering/OpportunityDetail/Index?noticeUID=CO1.NTC.1691540&amp;isFromPublicArea=True&amp;isModal=False</t>
  </si>
  <si>
    <t>FDLSUBA-CD-023-2021</t>
  </si>
  <si>
    <t xml:space="preserve">https://community.secop.gov.co/Public/Tendering/OpportunityDetail/Index?noticeUID=CO1.NTC.1685908&amp;isFromPublicArea=True&amp;isModal=False
</t>
  </si>
  <si>
    <t>FDLSUBA-CD-024-2021</t>
  </si>
  <si>
    <t>https://community.secop.gov.co/Public/Tendering/ContractNoticePhases/View?PPI=CO1.PPI.11726163&amp;isFromPublicArea=True&amp;isModal=False</t>
  </si>
  <si>
    <t>FDLSUBA-CPS-025-2021</t>
  </si>
  <si>
    <t xml:space="preserve">https://community.secop.gov.co/Public/Tendering/OpportunityDetail/Index?noticeUID=CO1.NTC.1693405&amp;isFromPublicArea=True&amp;isModal=False
</t>
  </si>
  <si>
    <t>FDLSUBA-CPS-026-2021</t>
  </si>
  <si>
    <t xml:space="preserve">https://community.secop.gov.co/Public/Tendering/OpportunityDetail/Index?noticeUID=CO1.NTC.1693414&amp;isFromPublicArea=True&amp;isModal=False
</t>
  </si>
  <si>
    <t>FDLSUBA-CD-027-2021</t>
  </si>
  <si>
    <t>https://community.secop.gov.co/Public/Tendering/OpportunityDetail/Index?noticeUID=CO1.NTC.1685882&amp;isFromPublicArea=True&amp;isModal=False</t>
  </si>
  <si>
    <t>FDLSUBA-CD-028-2021</t>
  </si>
  <si>
    <t xml:space="preserve">https://community.secop.gov.co/Public/Tendering/OpportunityDetail/Index?noticeUID=CO1.NTC.1685958&amp;isFromPublicArea=True&amp;isModal=False
</t>
  </si>
  <si>
    <t>FDLSUBACPS-29-2021</t>
  </si>
  <si>
    <t>https://community.secop.gov.co/Public/Tendering/OpportunityDetail/Index?noticeUID=CO1.NTC.1680471&amp;isFromPublicArea=True&amp;isModal=False</t>
  </si>
  <si>
    <t>FDLSUBACPS-30-2021</t>
  </si>
  <si>
    <t>https://community.secop.gov.co/Public/Tendering/OpportunityDetail/Index?noticeUID=CO1.NTC.1681488&amp;isFromPublicArea=True&amp;isModal=False</t>
  </si>
  <si>
    <t>FDLSUBA-CPS-031-2021</t>
  </si>
  <si>
    <t>https://community.secop.gov.co/Public/Tendering/OpportunityDetail/Index?noticeUID=CO1.NTC.1700432&amp;isFromPublicArea=True&amp;isModal=False</t>
  </si>
  <si>
    <t>FDLSUBA-CD-032-2021</t>
  </si>
  <si>
    <t>https://community.secop.gov.co/Public/Tendering/OpportunityDetail/Index?noticeUID=CO1.NTC.1703197&amp;isFromPublicArea=True&amp;isModal=False</t>
  </si>
  <si>
    <t>FDLSUBA-CPS-033-2021</t>
  </si>
  <si>
    <t>https://community.secop.gov.co/Public/Tendering/OpportunityDetail/Index?noticeUID=CO1.NTC.1698308&amp;isFromPublicArea=True&amp;isModal=False</t>
  </si>
  <si>
    <t>FDLSUBA-CPS-034-2021</t>
  </si>
  <si>
    <t>https://community.secop.gov.co/Public/Tendering/OpportunityDetail/Index?noticeUID=CO1.NTC.1700348&amp;isFromPublicArea=True&amp;isModal=False</t>
  </si>
  <si>
    <t>FDLSUBA-CPS-35-2021</t>
  </si>
  <si>
    <t>https://community.secop.gov.co/Public/Tendering/OpportunityDetail/Index?noticeUID=CO1.NTC.1695078&amp;isFromPublicArea=True&amp;isModal=False</t>
  </si>
  <si>
    <t>FDLSUBA-CPS-036-2021</t>
  </si>
  <si>
    <t>https://community.secop.gov.co/Public/Tendering/OpportunityDetail/Index?noticeUID=CO1.NTC.1700258&amp;isFromPublicArea=True&amp;isModal=False</t>
  </si>
  <si>
    <t>FDLSUBA-CD-037-2021</t>
  </si>
  <si>
    <t>https://community.secop.gov.co/Public/Tendering/OpportunityDetail/Index?noticeUID=CO1.NTC.1702686&amp;isFromPublicArea=True&amp;isModal=False</t>
  </si>
  <si>
    <t>FDLSUBA-CPS-038-2021</t>
  </si>
  <si>
    <t>https://community.secop.gov.co/Public/Tendering/OpportunityDetail/Index?noticeUID=CO1.NTC.1701049&amp;isFromPublicArea=True&amp;isModal=False</t>
  </si>
  <si>
    <t>FDLSUBA-CPS-039-2021</t>
  </si>
  <si>
    <t>https://community.secop.gov.co/Public/Tendering/ContractNoticePhases/View?PPI=CO1.PPI.11792633&amp;isFromPublicArea=True&amp;isModal=False</t>
  </si>
  <si>
    <t>FDLSUBA-CPS-40-2021</t>
  </si>
  <si>
    <t>https://community.secop.gov.co/Public/Tendering/OpportunityDetail/Index?noticeUID=CO1.NTC.1699795&amp;isFromPublicArea=True&amp;isModal=False</t>
  </si>
  <si>
    <t>FDLSUBA-CPS-041-2021</t>
  </si>
  <si>
    <t>https://community.secop.gov.co/Public/Tendering/OpportunityDetail/Index?noticeUID=CO1.NTC.1700093&amp;isFromPublicArea=True&amp;isModal=False</t>
  </si>
  <si>
    <t>FDLSUBA-CD-042-2021</t>
  </si>
  <si>
    <t>https://community.secop.gov.co/Public/Tendering/OpportunityDetail/Index?noticeUID=CO1.NTC.1703617&amp;isFromPublicArea=True&amp;isModal=False</t>
  </si>
  <si>
    <t>FDLSUBA-CPS-043-2021</t>
  </si>
  <si>
    <t>https://community.secop.gov.co/Public/Tendering/OpportunityDetail/Index?noticeUID=CO1.NTC.1701324&amp;isFromPublicArea=True&amp;isModal=False</t>
  </si>
  <si>
    <t>FDLSUBA-CPS-044-2021</t>
  </si>
  <si>
    <t>https://community.secop.gov.co/Public/Tendering/OpportunityDetail/Index?noticeUID=CO1.NTC.1715306&amp;isFromPublicArea=True&amp;isModal=False</t>
  </si>
  <si>
    <t>FDLSUBA-CPS-45-2021</t>
  </si>
  <si>
    <t>https://community.secop.gov.co/Public/Tendering/OpportunityDetail/Index?noticeUID=CO1.NTC.1695215&amp;isFromPublicArea=True&amp;isModal=False</t>
  </si>
  <si>
    <t>FDLSUBA-CPS-046-2021</t>
  </si>
  <si>
    <t>https://community.secop.gov.co/Public/Tendering/OpportunityDetail/Index?noticeUID=CO1.NTC.1706613&amp;isFromPublicArea=True&amp;isModal=False</t>
  </si>
  <si>
    <t>FDLSUBA-CD-047-2021</t>
  </si>
  <si>
    <t>https://community.secop.gov.co/Public/Tendering/ContractNoticePhases/View?PPI=CO1.PPI.11825657&amp;isFromPublicArea=True&amp;isModal=False</t>
  </si>
  <si>
    <t>FDLSUBA-CPS-048-2021</t>
  </si>
  <si>
    <t xml:space="preserve">https://community.secop.gov.co/Public/Tendering/OpportunityDetail/Index?noticeUID=CO1.NTC.1720477&amp;isFromPublicArea=True&amp;isModal=False
</t>
  </si>
  <si>
    <t>FDLSUBA-CPS-049-2021</t>
  </si>
  <si>
    <t xml:space="preserve">https://community.secop.gov.co/Public/Tendering/OpportunityDetail/Index?noticeUID=CO1.NTC.1714165&amp;isFromPublicArea=True&amp;isModal=False
</t>
  </si>
  <si>
    <t>FDLSUBA-CPS-50-2021</t>
  </si>
  <si>
    <t>https://community.secop.gov.co/Public/Tendering/OpportunityDetail/Index?noticeUID=CO1.NTC.1713724&amp;isFromPublicArea=True&amp;isModal=False</t>
  </si>
  <si>
    <t>FDLSUBA-CPS-51-2021</t>
  </si>
  <si>
    <t>https://community.secop.gov.co/Public/Tendering/OpportunityDetail/Index?noticeUID=CO1.NTC.1709116&amp;isFromPublicArea=True&amp;isModal=False</t>
  </si>
  <si>
    <t>FDLSUBA-CPS-052-2021</t>
  </si>
  <si>
    <t>https://community.secop.gov.co/Public/Tendering/OpportunityDetail/Index?noticeUID=CO1.NTC.1722183&amp;isFromPublicArea=True&amp;isModal=False</t>
  </si>
  <si>
    <t>FDLSUBA-CPS-053-2021</t>
  </si>
  <si>
    <t>https://community.secop.gov.co/Public/Tendering/OpportunityDetail/Index?noticeUID=CO1.NTC.1722751&amp;isFromPublicArea=True&amp;isModal=False</t>
  </si>
  <si>
    <t>FDLSUBA-CPS-54-2021</t>
  </si>
  <si>
    <t>https://community.secop.gov.co/Public/Tendering/OpportunityDetail/Index?noticeUID=CO1.NTC.1737366&amp;isFromPublicArea=True&amp;isModal=False</t>
  </si>
  <si>
    <t>FDLSUBA-CPS-055-2021</t>
  </si>
  <si>
    <t>https://community.secop.gov.co/Public/Tendering/OpportunityDetail/Index?noticeUID=CO1.NTC.1723703&amp;isFromPublicArea=True&amp;isModal=False</t>
  </si>
  <si>
    <t>FDLSUBA-CPS-056-2021</t>
  </si>
  <si>
    <t>https://community.secop.gov.co/Public/Tendering/OpportunityDetail/Index?noticeUID=CO1.NTC.1729364&amp;isFromPublicArea=True&amp;isModal=False</t>
  </si>
  <si>
    <t>FDLSUBA-CPS-57-2021</t>
  </si>
  <si>
    <t>https://community.secop.gov.co/Public/Tendering/OpportunityDetail/Index?noticeUID=CO1.NTC.1709140&amp;isFromPublicArea=True&amp;isModal=False</t>
  </si>
  <si>
    <t>FDLSUBA-CPS-058-2021</t>
  </si>
  <si>
    <t>https://community.secop.gov.co/Public/Tendering/OpportunityDetail/Index?noticeUID=CO1.NTC.1720029&amp;isFromPublicArea=True&amp;isModal=False</t>
  </si>
  <si>
    <t>FDLSUBA-CPS-059-2021</t>
  </si>
  <si>
    <t>https://community.secop.gov.co/Public/Tendering/OpportunityDetail/Index?noticeUID=CO1.NTC.1719842&amp;isFromPublicArea=True&amp;isModal=False</t>
  </si>
  <si>
    <t>FDLSUBA-CPS-060-2021</t>
  </si>
  <si>
    <t>https://community.secop.gov.co/Public/Tendering/OpportunityDetail/Index?noticeUID=CO1.NTC.1721678&amp;isFromPublicArea=True&amp;isModal=False</t>
  </si>
  <si>
    <t>FDLSUBA-CD-061-2021</t>
  </si>
  <si>
    <t>https://community.secop.gov.co/Public/Tendering/OpportunityDetail/Index?noticeUID=CO1.NTC.1714942&amp;isFromPublicArea=True&amp;isModal=False</t>
  </si>
  <si>
    <t>FDLSUBA-CPS-062-2021</t>
  </si>
  <si>
    <t>https://community.secop.gov.co/Public/Tendering/ContractNoticePhases/View?PPI=CO1.PPI.11835022&amp;isFromPublicArea=True&amp;isModal=False</t>
  </si>
  <si>
    <t>FDLSUBA-CPS-063-2021</t>
  </si>
  <si>
    <t>https://community.secop.gov.co/Public/Tendering/OpportunityDetail/Index?noticeUID=CO1.NTC.1720974&amp;isFromPublicArea=True&amp;isModal=False</t>
  </si>
  <si>
    <t>FDLSUBA-CPS-64-2021</t>
  </si>
  <si>
    <t xml:space="preserve">https://community.secop.gov.co/Public/Tendering/OpportunityDetail/Index?noticeUID=CO1.NTC.1709153&amp;isFromPublicArea=True&amp;isModal=False
</t>
  </si>
  <si>
    <t>FDLSUBA-CPS-065-2021</t>
  </si>
  <si>
    <t>https://community.secop.gov.co/Public/Tendering/OpportunityDetail/Index?noticeUID=CO1.NTC.1726823&amp;isFromPublicArea=True&amp;isModal=False</t>
  </si>
  <si>
    <t>FDLSUBA-CPS-066-2021</t>
  </si>
  <si>
    <t>https://community.secop.gov.co/Public/Tendering/OpportunityDetail/Index?noticeUID=CO1.NTC.1719376&amp;isFromPublicArea=True&amp;isModal=False</t>
  </si>
  <si>
    <t>FDLSUBA-CPS-067-2021</t>
  </si>
  <si>
    <t>https://community.secop.gov.co/Public/Tendering/OpportunityDetail/Index?noticeUID=CO1.NTC.1727494&amp;isFromPublicArea=True&amp;isModal=False</t>
  </si>
  <si>
    <t>FDLSUBA-CD-068-2021</t>
  </si>
  <si>
    <t>https://community.secop.gov.co/Public/Tendering/OpportunityDetail/Index?noticeUID=CO1.NTC.1714800&amp;isFromPublicArea=True&amp;isModal=False</t>
  </si>
  <si>
    <t>FDLSUBA-CPS- 069-2021</t>
  </si>
  <si>
    <t>https://community.secop.gov.co/Public/Tendering/OpportunityDetail/Index?noticeUID=CO1.NTC.1723360&amp;isFromPublicArea=True&amp;isModal=False</t>
  </si>
  <si>
    <t>FDLSUBA-CPS-070-2021</t>
  </si>
  <si>
    <t>https://community.secop.gov.co/Public/Tendering/OpportunityDetail/Index?noticeUID=CO1.NTC.1720079&amp;isFromPublicArea=True&amp;isModal=False</t>
  </si>
  <si>
    <t>FDLSUBA-CPS-71-2021</t>
  </si>
  <si>
    <t>https://community.secop.gov.co/Public/Tendering/OpportunityDetail/Index?noticeUID=CO1.NTC.1713844&amp;isFromPublicArea=True&amp;isModal=False</t>
  </si>
  <si>
    <t>FDLSUBA-CPS-072-2021</t>
  </si>
  <si>
    <t>https://community.secop.gov.co/Public/Tendering/OpportunityDetail/Index?noticeUID=CO1.NTC.1723362&amp;isFromPublicArea=True&amp;isModal=False</t>
  </si>
  <si>
    <t>FDLSUBA-CPS-073-2021</t>
  </si>
  <si>
    <t>https://community.secop.gov.co/Public/Tendering/OpportunityDetail/Index?noticeUID=CO1.NTC.1720002&amp;isFromPublicArea=True&amp;isModal=False</t>
  </si>
  <si>
    <t>FDLSUBA-CPS-074-2021</t>
  </si>
  <si>
    <t>https://community.secop.gov.co/Public/Tendering/OpportunityDetail/Index?noticeUID=CO1.NTC.1744358&amp;isFromPublicArea=True&amp;isModal=False</t>
  </si>
  <si>
    <t>FDLSUBA-CD-075-2021</t>
  </si>
  <si>
    <t>https://community.secop.gov.co/Public/Tendering/OpportunityDetail/Index?noticeUID=CO1.NTC.1715257&amp;isFromPublicArea=True&amp;isModal=False</t>
  </si>
  <si>
    <t>FDLSUBA-CPS-076-2021</t>
  </si>
  <si>
    <t>https://community.secop.gov.co/Public/Tendering/OpportunityDetail/Index?noticeUID=CO1.NTC.1731522&amp;isFromPublicArea=True&amp;isModal=False</t>
  </si>
  <si>
    <t>FDLSUBA-CPS-077-2021</t>
  </si>
  <si>
    <t>https://community.secop.gov.co/Public/Tendering/OpportunityDetail/Index?noticeUID=CO1.NTC.1721051&amp;isFromPublicArea=True&amp;isModal=False</t>
  </si>
  <si>
    <t>FDLSUBA-CPS-78-2021</t>
  </si>
  <si>
    <t>https://community.secop.gov.co/Public/Tendering/OpportunityDetail/Index?noticeUID=CO1.NTC.1713737&amp;isFromPublicArea=True&amp;isModal=False</t>
  </si>
  <si>
    <t>FDLSUBA-CPS-079-2021</t>
  </si>
  <si>
    <t>https://community.secop.gov.co/Public/Tendering/OpportunityDetail/Index?noticeUID=CO1.NTC.1716009&amp;isFromPublicArea=True&amp;isModal=False</t>
  </si>
  <si>
    <t>FDLSUBA-CPS-080-2021</t>
  </si>
  <si>
    <t>https://community.secop.gov.co/Public/Tendering/OpportunityDetail/Index?noticeUID=CO1.NTC.1719690&amp;isFromPublicArea=True&amp;isModal=False</t>
  </si>
  <si>
    <t>FDLSUBA-CPS-081-2021</t>
  </si>
  <si>
    <t>https://community.secop.gov.co/Public/Tendering/OpportunityDetail/Index?noticeUID=CO1.NTC.1724299&amp;isFromPublicArea=True&amp;isModal=False</t>
  </si>
  <si>
    <t>FDLSUBA-CD-082-2021</t>
  </si>
  <si>
    <t>https://community.secop.gov.co/Public/Tendering/OpportunityDetail/Index?noticeUID=CO1.NTC.1715174&amp;isFromPublicArea=True&amp;isModal=False</t>
  </si>
  <si>
    <t>FDLSUBA-CPS-083-2021</t>
  </si>
  <si>
    <t>https://community.secop.gov.co/Public/Tendering/OpportunityDetail/Index?noticeUID=CO1.NTC.1723363&amp;isFromPublicArea=True&amp;isModal=False</t>
  </si>
  <si>
    <t>FDLSUBA-CPS-084-2021</t>
  </si>
  <si>
    <t>https://community.secop.gov.co/Public/Tendering/OpportunityDetail/Index?noticeUID=CO1.NTC.1722385&amp;isFromPublicArea=True&amp;isModal=False</t>
  </si>
  <si>
    <t>FDLSUBA-CPS-85-2021</t>
  </si>
  <si>
    <t>https://community.secop.gov.co/Public/Tendering/OpportunityDetail/Index?noticeUID=CO1.NTC.1730186&amp;isFromPublicArea=True&amp;isModal=False</t>
  </si>
  <si>
    <t>FDLSUBA-CD-086-2021</t>
  </si>
  <si>
    <t>https://community.secop.gov.co/Public/Tendering/OpportunityDetail/Index?noticeUID=CO1.NTC.1714387&amp;isFromPublicArea=True&amp;isModal=False</t>
  </si>
  <si>
    <t>FDLSUBA-CPS-087-2021</t>
  </si>
  <si>
    <t>https://community.secop.gov.co/Public/Tendering/OpportunityDetail/Index?noticeUID=CO1.NTC.1709100&amp;isFromPublicArea=True&amp;isModal=False</t>
  </si>
  <si>
    <t>FDLSUBA-CPS-088-2021</t>
  </si>
  <si>
    <t>https://community.secop.gov.co/Public/Tendering/OpportunityDetail/Index?noticeUID=CO1.NTC.1715501&amp;isFromPublicArea=True&amp;isModal=False</t>
  </si>
  <si>
    <t>FDLSUBA-CPS-89.-2021</t>
  </si>
  <si>
    <t>https://community.secop.gov.co/Public/Tendering/OpportunityDetail/Index?noticeUID=CO1.NTC.1758719&amp;isFromPublicArea=True&amp;isModal=False</t>
  </si>
  <si>
    <t>FDLSUBA-CPS-090-2021</t>
  </si>
  <si>
    <t>https://community.secop.gov.co/Public/Tendering/OpportunityDetail/Index?noticeUID=CO1.NTC.1738921&amp;isFromPublicArea=True&amp;isModal=False</t>
  </si>
  <si>
    <t>FDLSUBA-CPS-91-2021</t>
  </si>
  <si>
    <t>https://community.secop.gov.co/Public/Tendering/OpportunityDetail/Index?noticeUID=CO1.NTC.1766921&amp;isFromPublicArea=True&amp;isModal=False</t>
  </si>
  <si>
    <t>FDLSUBA-CPS-092-2021</t>
  </si>
  <si>
    <t>https://community.secop.gov.co/Public/Tendering/OpportunityDetail/Index?noticeUID=CO1.NTC.1766940&amp;isFromPublicArea=True&amp;isModal=False</t>
  </si>
  <si>
    <t>FDLSUBA-CPS-093-2021</t>
  </si>
  <si>
    <t>https://community.secop.gov.co/Public/Tendering/OpportunityDetail/Index?noticeUID=CO1.NTC.1734804&amp;isFromPublicArea=True&amp;isModal=False</t>
  </si>
  <si>
    <t>FDLSUBA-CD-94</t>
  </si>
  <si>
    <t>https://community.secop.gov.co/Public/Tendering/OpportunityDetail/Index?noticeUID=CO1.NTC.1727618&amp;isFromPublicArea=True&amp;isModal=False</t>
  </si>
  <si>
    <t>FDLSUBA-CD-95-2021</t>
  </si>
  <si>
    <t>https://community.secop.gov.co/Public/Tendering/OpportunityDetail/Index?noticeUID=CO1.NTC.1727502&amp;isFromPublicArea=True&amp;isModal=False</t>
  </si>
  <si>
    <t>FDLSUBA-CPS-096-2021</t>
  </si>
  <si>
    <t>https://community.secop.gov.co/Public/Tendering/OpportunityDetail/Index?noticeUID=CO1.NTC.1763802&amp;isFromPublicArea=True&amp;isModal=False</t>
  </si>
  <si>
    <t>FDLSUBA-CPS-97-2021</t>
  </si>
  <si>
    <t>https://community.secop.gov.co/Public/Tendering/OpportunityDetail/Index?noticeUID=CO1.NTC.1715421&amp;isFromPublicArea=True&amp;isModal=False</t>
  </si>
  <si>
    <t>FDLSUBA-CPS-098-2021</t>
  </si>
  <si>
    <t>https://community.secop.gov.co/Public/Tendering/OpportunityDetail/Index?noticeUID=CO1.NTC.1722369&amp;isFromPublicArea=True&amp;isModal=False</t>
  </si>
  <si>
    <t>FDLSUBA-CPS-099-2021</t>
  </si>
  <si>
    <t xml:space="preserve">https://community.secop.gov.co/Public/Tendering/OpportunityDetail/Index?noticeUID=CO1.NTC.1723308&amp;isFromPublicArea=True&amp;isModal=False
</t>
  </si>
  <si>
    <t>FDLSUBACPS-100-2021</t>
  </si>
  <si>
    <t>https://community.secop.gov.co/Public/Tendering/OpportunityDetail/Index?noticeUID=CO1.NTC.1721672&amp;isFromPublicArea=True&amp;isModal=False</t>
  </si>
  <si>
    <t>FDLSUBA-CPS-101-2021</t>
  </si>
  <si>
    <t>https://community.secop.gov.co/Public/Tendering/OpportunityDetail/Index?noticeUID=CO1.NTC.1727464&amp;isFromPublicArea=True&amp;isModal=False</t>
  </si>
  <si>
    <t>FDLSUBA-CD-102-2021</t>
  </si>
  <si>
    <t xml:space="preserve">https://community.secop.gov.co/Public/Tendering/ContractNoticePhases/View?PPI=CO1.PPI.11867606&amp;isFromPublicArea=True&amp;isModal=False
</t>
  </si>
  <si>
    <t>FDLSUBA-CPS-103-2021</t>
  </si>
  <si>
    <t>https://community.secop.gov.co/Public/Tendering/OpportunityDetail/Index?noticeUID=CO1.NTC.1738004&amp;isFromPublicArea=True&amp;isModal=False</t>
  </si>
  <si>
    <t>FDLSUBA-CPS-104-2021</t>
  </si>
  <si>
    <t>https://community.secop.gov.co/Public/Tendering/OpportunityDetail/Index?noticeUID=CO1.NTC.1739209&amp;isFromPublicArea=True&amp;isModal=False</t>
  </si>
  <si>
    <t>FDLSUBA-CPS-105-2021</t>
  </si>
  <si>
    <t>https://community.secop.gov.co/Public/Tendering/OpportunityDetail/Index?noticeUID=CO1.NTC.1752801&amp;isFromPublicArea=True&amp;isModal=False</t>
  </si>
  <si>
    <t>FDLSUBA-CPS-106-2021</t>
  </si>
  <si>
    <t>https://community.secop.gov.co/Public/Tendering/OpportunityDetail/Index?noticeUID=CO1.NTC.1752841&amp;isFromPublicArea=True&amp;isModal=False</t>
  </si>
  <si>
    <t>FDLSUBA-CPS-107-2021</t>
  </si>
  <si>
    <t>https://community.secop.gov.co/Public/Tendering/OpportunityDetail/Index?noticeUID=CO1.NTC.1729620&amp;isFromPublicArea=True&amp;isModal=False</t>
  </si>
  <si>
    <t>FDLSUBA-CPS-108-2021</t>
  </si>
  <si>
    <t>https://community.secop.gov.co/Public/Tendering/OpportunityDetail/Index?noticeUID=CO1.NTC.1730277&amp;isFromPublicArea=True&amp;isModal=False</t>
  </si>
  <si>
    <t>FDLSUBA-CD-109-2021</t>
  </si>
  <si>
    <t>https://community.secop.gov.co/Public/Tendering/OpportunityDetail/Index?noticeUID=CO1.NTC.1726969&amp;isFromPublicArea=True&amp;isModal=False</t>
  </si>
  <si>
    <t>FDLSUBA-CPS-110-2021</t>
  </si>
  <si>
    <t>https://community.secop.gov.co/Public/Tendering/OpportunityDetail/Index?noticeUID=CO1.NTC.1729074&amp;isFromPublicArea=True&amp;isModal=False</t>
  </si>
  <si>
    <t>FDLSUBA-CPS-111-2021</t>
  </si>
  <si>
    <t xml:space="preserve">https://community.secop.gov.co/Public/Tendering/OpportunityDetail/Index?noticeUID=CO1.NTC.1731671&amp;isFromPublicArea=True&amp;isModal=False
</t>
  </si>
  <si>
    <t>FDLSUBA-112-2021</t>
  </si>
  <si>
    <t>https://community.secop.gov.co/Public/Tendering/OpportunityDetail/Index?noticeUID=CO1.NTC.1723315&amp;isFromPublicArea=True&amp;isModal=False</t>
  </si>
  <si>
    <t>FDLSUBA-CPS-113-2021</t>
  </si>
  <si>
    <t>https://community.secop.gov.co/Public/Tendering/OpportunityDetail/Index?noticeUID=CO1.NTC.1727452&amp;isFromPublicArea=True&amp;isModal=False</t>
  </si>
  <si>
    <t>FDLSUBA-CPS-114-2021</t>
  </si>
  <si>
    <t>https://community.secop.gov.co/Public/Tendering/OpportunityDetail/Index?noticeUID=CO1.NTC.1729872&amp;isFromPublicArea=True&amp;isModal=False</t>
  </si>
  <si>
    <t>FDLSUBA-CPS-115-2021</t>
  </si>
  <si>
    <t>https://community.secop.gov.co/Public/Tendering/OpportunityDetail/Index?noticeUID=CO1.NTC.1724649&amp;isFromPublicArea=True&amp;isModal=False</t>
  </si>
  <si>
    <t>FDLSUBA-CD-116-2021</t>
  </si>
  <si>
    <t>https://community.secop.gov.co/Public/Tendering/OpportunityDetail/Index?noticeUID=CO1.NTC.1722985&amp;isFromPublicArea=True&amp;isModal=False</t>
  </si>
  <si>
    <t>FDLSUBA-CPS-117-2021</t>
  </si>
  <si>
    <t>https://community.secop.gov.co/Public/Tendering/OpportunityDetail/Index?noticeUID=CO1.NTC.1739238&amp;isFromPublicArea=True&amp;isModal=False</t>
  </si>
  <si>
    <t>FDLSUBA-CPS-118-2021</t>
  </si>
  <si>
    <t>https://community.secop.gov.co/Public/Tendering/OpportunityDetail/Index?noticeUID=CO1.NTC.1719807&amp;isFromPublicArea=True&amp;isModal=False</t>
  </si>
  <si>
    <t>FDLSUBA-CPS-119-2021</t>
  </si>
  <si>
    <t>https://community.secop.gov.co/Public/Tendering/OpportunityDetail/Index?noticeUID=CO1.NTC.1727418&amp;isFromPublicArea=True&amp;isModal=False</t>
  </si>
  <si>
    <t>FDLSUBA-CD-120-2021</t>
  </si>
  <si>
    <t>https://community.secop.gov.co/Public/Tendering/OpportunityDetail/Index?noticeUID=CO1.NTC.1758469&amp;isFromPublicArea=True&amp;isModal=False</t>
  </si>
  <si>
    <t>FDLSUBA-CPS-121-2021</t>
  </si>
  <si>
    <t>https://community.secop.gov.co/Public/Tendering/OpportunityDetail/Index?noticeUID=CO1.NTC.1727293&amp;isFromPublicArea=True&amp;isModal=False</t>
  </si>
  <si>
    <t>FDLSUBA-CD-122-2021.</t>
  </si>
  <si>
    <t>FDLSUBA-CPS-123-2021</t>
  </si>
  <si>
    <t>https://community.secop.gov.co/Public/Tendering/OpportunityDetail/Index?noticeUID=CO1.NTC.1756034&amp;isFromPublicArea=True&amp;isModal=False</t>
  </si>
  <si>
    <t>FDLSUBA-CPS-124-2021</t>
  </si>
  <si>
    <t>https://community.secop.gov.co/Public/Tendering/OpportunityDetail/Index?noticeUID=CO1.NTC.1737700&amp;isFromPublicArea=True&amp;isModal=False</t>
  </si>
  <si>
    <t>FDLSUBA-CPS-125-2021</t>
  </si>
  <si>
    <t>https://community.secop.gov.co/Public/Tendering/OpportunityDetail/Index?noticeUID=CO1.NTC.1745797&amp;isFromPublicArea=True&amp;isModal=False</t>
  </si>
  <si>
    <t>FDLSUBA-CD -127-2021</t>
  </si>
  <si>
    <t>https://community.secop.gov.co/Public/Tendering/OpportunityDetail/Index?noticeUID=CO1.NTC.1738068&amp;isFromPublicArea=True&amp;isModal=False</t>
  </si>
  <si>
    <t>FDLSUBA-CPS-128-2021</t>
  </si>
  <si>
    <t>https://community.secop.gov.co/Public/Tendering/OpportunityDetail/Index?noticeUID=CO1.NTC.1734260&amp;isFromPublicArea=True&amp;isModal=False</t>
  </si>
  <si>
    <t>FDLSUBA-CPS-129-2021</t>
  </si>
  <si>
    <t>https://community.secop.gov.co/Public/Tendering/OpportunityDetail/Index?noticeUID=CO1.NTC.1746298&amp;isFromPublicArea=True&amp;isModal=False</t>
  </si>
  <si>
    <t>FDLSUBA-CPS-130-2021</t>
  </si>
  <si>
    <t>https://community.secop.gov.co/Public/Tendering/OpportunityDetail/Index?noticeUID=CO1.NTC.1737744&amp;isFromPublicArea=True&amp;isModal=False</t>
  </si>
  <si>
    <t>FDLSUBA-CPS-131-2021</t>
  </si>
  <si>
    <t>https://community.secop.gov.co/Public/Tendering/OpportunityDetail/Index?noticeUID=CO1.NTC.1738243&amp;isFromPublicArea=True&amp;isModal=False</t>
  </si>
  <si>
    <t>FDLSUBA-CPS-132-2021</t>
  </si>
  <si>
    <t>https://community.secop.gov.co/Public/Tendering/OpportunityDetail/Index?noticeUID=CO1.NTC.1738906&amp;isFromPublicArea=True&amp;isModal=False</t>
  </si>
  <si>
    <t>FDLSUBA-CD-133-2021</t>
  </si>
  <si>
    <t xml:space="preserve">https://community.secop.gov.co/Public/Tendering/OpportunityDetail/Index?noticeUID=CO1.NTC.1751067&amp;isFromPublicArea=True&amp;isModal=False
</t>
  </si>
  <si>
    <t>FDLSUBA-CPS-134-2021</t>
  </si>
  <si>
    <t>https://community.secop.gov.co/Public/Tendering/OpportunityDetail/Index?noticeUID=CO1.NTC.1746888&amp;isFromPublicArea=True&amp;isModal=False</t>
  </si>
  <si>
    <t>FDLSUBA-CPS-135-2021</t>
  </si>
  <si>
    <t>https://community.secop.gov.co/Public/Tendering/OpportunityDetail/Index?noticeUID=CO1.NTC.1759603&amp;isFromPublicArea=True&amp;isModal=False</t>
  </si>
  <si>
    <t>FDLSUBA-CPS-136-2021</t>
  </si>
  <si>
    <t>https://community.secop.gov.co/Public/Tendering/OpportunityDetail/Index?noticeUID=CO1.NTC.1738352&amp;isFromPublicArea=True&amp;isModal=False</t>
  </si>
  <si>
    <t>FDLSUBA-CPS-137-2021</t>
  </si>
  <si>
    <t>https://community.secop.gov.co/Public/Tendering/OpportunityDetail/Index?noticeUID=CO1.NTC.1737748&amp;isFromPublicArea=True&amp;isModal=False</t>
  </si>
  <si>
    <t>FDLSUBA-CPS-138-2021</t>
  </si>
  <si>
    <t>https://community.secop.gov.co/Public/Tendering/OpportunityDetail/Index?noticeUID=CO1.NTC.1738763&amp;isFromPublicArea=True&amp;isModal=False</t>
  </si>
  <si>
    <t>FDLSUBA-CD-139-2021</t>
  </si>
  <si>
    <t>https://community.secop.gov.co/Public/Tendering/OpportunityDetail/Index?noticeUID=CO1.NTC.1744596&amp;isFromPublicArea=True&amp;isModal=False</t>
  </si>
  <si>
    <t>FDLSUBA-CPS-140-2021</t>
  </si>
  <si>
    <t>https://community.secop.gov.co/Public/Tendering/OpportunityDetail/Index?noticeUID=CO1.NTC.1735020&amp;isFromPublicArea=True&amp;isModal=False</t>
  </si>
  <si>
    <t>FDLSUBA-CPS-142-2021</t>
  </si>
  <si>
    <t>https://community.secop.gov.co/Public/Tendering/OpportunityDetail/Index?noticeUID=CO1.NTC.1743026&amp;isFromPublicArea=True&amp;isModal=False</t>
  </si>
  <si>
    <t>FDLSUBA-CPS-143-2021</t>
  </si>
  <si>
    <t>https://community.secop.gov.co/Public/Tendering/OpportunityDetail/Index?noticeUID=CO1.NTC.1748545&amp;isFromPublicArea=True&amp;isModal=False</t>
  </si>
  <si>
    <t>FDLSUBA-CPS-144-2021</t>
  </si>
  <si>
    <t>https://community.secop.gov.co/Public/Tendering/OpportunityDetail/Index?noticeUID=CO1.NTC.1748126&amp;isFromPublicArea=True&amp;isModal=False</t>
  </si>
  <si>
    <t>FDLSUBA-CPS-145-2021</t>
  </si>
  <si>
    <t>https://community.secop.gov.co/Public/Tendering/OpportunityDetail/Index?noticeUID=CO1.NTC.1748742&amp;isFromPublicArea=True&amp;isModal=False</t>
  </si>
  <si>
    <t>FDLSUBA-CPS-146-2021</t>
  </si>
  <si>
    <t>https://community.secop.gov.co/Public/Tendering/OpportunityDetail/Index?noticeUID=CO1.NTC.1757548&amp;isFromPublicArea=True&amp;isModal=False</t>
  </si>
  <si>
    <t>FDLSUBA-CPS-147-2021</t>
  </si>
  <si>
    <t>https://community.secop.gov.co/Public/Tendering/OpportunityDetail/Index?noticeUID=CO1.NTC.1760350&amp;isFromPublicArea=True&amp;isModal=False</t>
  </si>
  <si>
    <t>FDLSUBA-CPS-148-2021</t>
  </si>
  <si>
    <t>https://community.secop.gov.co/Public/Tendering/OpportunityDetail/Index?noticeUID=CO1.NTC.1756537&amp;isFromPublicArea=True&amp;isModal=False</t>
  </si>
  <si>
    <t>FDLSUBA-CPS-149-2021</t>
  </si>
  <si>
    <t>https://community.secop.gov.co/Public/Tendering/OpportunityDetail/Index?noticeUID=CO1.NTC.1758864&amp;isFromPublicArea=True&amp;isModal=False</t>
  </si>
  <si>
    <t>FDLSUBA-CPS-150-2021</t>
  </si>
  <si>
    <t>https://community.secop.gov.co/Public/Tendering/OpportunityDetail/Index?noticeUID=CO1.NTC.1767345&amp;isFromPublicArea=True&amp;isModal=False</t>
  </si>
  <si>
    <t>FDLSUBA-CPS-151-2021</t>
  </si>
  <si>
    <t>https://community.secop.gov.co/Public/Tendering/OpportunityDetail/Index?noticeUID=CO1.NTC.1758529&amp;isFromPublicArea=True&amp;isModal=False</t>
  </si>
  <si>
    <t>FDLSUBA-CPS-152-2021</t>
  </si>
  <si>
    <t>https://community.secop.gov.co/Public/Tendering/OpportunityDetail/Index?noticeUID=CO1.NTC.1761439&amp;isFromPublicArea=True&amp;isModal=False</t>
  </si>
  <si>
    <t>FDLSUBA-CD-153-2021</t>
  </si>
  <si>
    <t>https://community.secop.gov.co/Public/Tendering/OpportunityDetail/Index?noticeUID=CO1.NTC.1758810&amp;isFromPublicArea=True&amp;isModal=False</t>
  </si>
  <si>
    <t>FDLSUBA-CPS-154-2021</t>
  </si>
  <si>
    <t>https://community.secop.gov.co/Public/Tendering/OpportunityDetail/Index?noticeUID=CO1.NTC.1759971&amp;isFromPublicArea=True&amp;isModal=False</t>
  </si>
  <si>
    <t>FDLSUBA-CPS-155-2021</t>
  </si>
  <si>
    <t>https://community.secop.gov.co/Public/Tendering/OpportunityDetail/Index?noticeUID=CO1.NTC.1758314&amp;isFromPublicArea=True&amp;isModal=False</t>
  </si>
  <si>
    <t>FDLSUBA-CPS-156-2021</t>
  </si>
  <si>
    <t>https://community.secop.gov.co/Public/Tendering/OpportunityDetail/Index?noticeUID=CO1.NTC.1758438&amp;isFromPublicArea=True&amp;isModal=False</t>
  </si>
  <si>
    <t>FDLSUBA-CPS-157-2021</t>
  </si>
  <si>
    <t>https://community.secop.gov.co/Public/Tendering/OpportunityDetail/Index?noticeUID=CO1.NTC.1759106&amp;isFromPublicArea=True&amp;isModal=False</t>
  </si>
  <si>
    <t>FDLSUBA-CPS-158-2021</t>
  </si>
  <si>
    <t>https://community.secop.gov.co/Public/Tendering/OpportunityDetail/Index?noticeUID=CO1.NTC.1760316&amp;isFromPublicArea=True&amp;isModal=False</t>
  </si>
  <si>
    <t>FDLSUBA-CPS-159-2021</t>
  </si>
  <si>
    <t>https://community.secop.gov.co/Public/Tendering/OpportunityDetail/Index?noticeUID=CO1.NTC.1760213&amp;isFromPublicArea=True&amp;isModal=False</t>
  </si>
  <si>
    <t>FDLSUBA-CPS-160-2021</t>
  </si>
  <si>
    <t>https://community.secop.gov.co/Public/Tendering/OpportunityDetail/Index?noticeUID=CO1.NTC.1775392&amp;isFromPublicArea=True&amp;isModal=False</t>
  </si>
  <si>
    <t>FDLSUBA-CD-161-2021</t>
  </si>
  <si>
    <t>https://community.secop.gov.co/Public/Tendering/OpportunityDetail/Index?noticeUID=CO1.NTC.1768993&amp;isFromPublicArea=True&amp;isModal=False</t>
  </si>
  <si>
    <t>FDLSUBA-CPS-162-2021</t>
  </si>
  <si>
    <t>https://community.secop.gov.co/Public/Tendering/OpportunityDetail/Index?noticeUID=CO1.NTC.1761243&amp;isFromPublicArea=True&amp;isModal=False</t>
  </si>
  <si>
    <t>FDLSUBA-CPS-163-2021</t>
  </si>
  <si>
    <t>https://community.secop.gov.co/Public/Tendering/OpportunityDetail/Index?noticeUID=CO1.NTC.1768604&amp;isFromPublicArea=True&amp;isModal=False</t>
  </si>
  <si>
    <t>FDLSUBA-CPS-164-2021</t>
  </si>
  <si>
    <t>https://community.secop.gov.co/Public/Tendering/OpportunityDetail/Index?noticeUID=CO1.NTC.1767360&amp;isFromPublicArea=True&amp;isModal=False</t>
  </si>
  <si>
    <t>FDLSUBA-CPS-165-2021</t>
  </si>
  <si>
    <t>https://community.secop.gov.co/Public/Tendering/OpportunityDetail/Index?noticeUID=CO1.NTC.1759167&amp;isFromPublicArea=True&amp;isModal=False</t>
  </si>
  <si>
    <t>FDLSUBA-CPS-166-2021</t>
  </si>
  <si>
    <t>https://community.secop.gov.co/Public/Tendering/OpportunityDetail/Index?noticeUID=CO1.NTC.1770735&amp;isFromPublicArea=True&amp;isModal=False</t>
  </si>
  <si>
    <t>FDLSUBA-CPS-167-2021</t>
  </si>
  <si>
    <t>https://community.secop.gov.co/Public/Tendering/OpportunityDetail/Index?noticeUID=CO1.NTC.1758922&amp;isFromPublicArea=True&amp;isModal=False</t>
  </si>
  <si>
    <t>FDLSUBA-CPS-168-2021</t>
  </si>
  <si>
    <t>https://community.secop.gov.co/Public/Tendering/OpportunityDetail/Index?noticeUID=CO1.NTC.1761456&amp;isFromPublicArea=True&amp;isModal=False</t>
  </si>
  <si>
    <t>FDLSUBA-CD-169-2021</t>
  </si>
  <si>
    <t>https://community.secop.gov.co/Public/Tendering/OpportunityDetail/Index?noticeUID=CO1.NTC.1769293&amp;isFromPublicArea=True&amp;isModal=False</t>
  </si>
  <si>
    <t>FDLSUBA-CPS-170-2021</t>
  </si>
  <si>
    <t>https://community.secop.gov.co/Public/Tendering/OpportunityDetail/Index?noticeUID=CO1.NTC.1761706&amp;isFromPublicArea=True&amp;isModal=False</t>
  </si>
  <si>
    <t>FDLSUBA-CPS-171-2021</t>
  </si>
  <si>
    <t>https://community.secop.gov.co/Public/Tendering/OpportunityDetail/Index?noticeUID=CO1.NTC.1760308&amp;isFromPublicArea=True&amp;isModal=False</t>
  </si>
  <si>
    <t>FDLSUBA-CPS-172-2021</t>
  </si>
  <si>
    <t>https://community.secop.gov.co/Public/Tendering/OpportunityDetail/Index?noticeUID=CO1.NTC.1761575&amp;isFromPublicArea=True&amp;isModal=False</t>
  </si>
  <si>
    <t>FDLSUBA-CPS-173-2021</t>
  </si>
  <si>
    <t>https://community.secop.gov.co/Public/Tendering/OpportunityDetail/Index?noticeUID=CO1.NTC.1784542&amp;isFromPublicArea=True&amp;isModal=False</t>
  </si>
  <si>
    <t>FDLSUBA-CPS-174-2021</t>
  </si>
  <si>
    <t>https://community.secop.gov.co/Public/Tendering/OpportunityDetail/Index?noticeUID=CO1.NTC.1770886&amp;isFromPublicArea=True&amp;isModal=False</t>
  </si>
  <si>
    <t>FDLSUBA-CPS-175-2021</t>
  </si>
  <si>
    <t>https://community.secop.gov.co/Public/Tendering/OpportunityDetail/Index?noticeUID=CO1.NTC.1759961&amp;isFromPublicArea=True&amp;isModal=False</t>
  </si>
  <si>
    <t>FDLSUBA-CPS-176-2021</t>
  </si>
  <si>
    <t>https://community.secop.gov.co/Public/Tendering/OpportunityDetail/Index?noticeUID=CO1.NTC.1762372&amp;isFromPublicArea=True&amp;isModal=False</t>
  </si>
  <si>
    <t>FDLSUBA-CD-177-2021</t>
  </si>
  <si>
    <t>https://community.secop.gov.co/Public/Tendering/OpportunityDetail/Index?noticeUID=CO1.NTC.1769304&amp;isFromPublicArea=True&amp;isModal=False</t>
  </si>
  <si>
    <t>FDLSUBA-CPS-178-2021</t>
  </si>
  <si>
    <t>https://community.secop.gov.co/Public/Tendering/OpportunityDetail/Index?noticeUID=CO1.NTC.1757304&amp;isFromPublicArea=True&amp;isModal=Fal</t>
  </si>
  <si>
    <t>FDLSUBA-CPS-180-2021</t>
  </si>
  <si>
    <t>https://community.secop.gov.co/Public/Tendering/OpportunityDetail/Index?noticeUID=CO1.NTC.1761519&amp;isFromPublicArea=True&amp;isModal=False</t>
  </si>
  <si>
    <t>FDLSUBA-CD-181-2021</t>
  </si>
  <si>
    <t>https://community.secop.gov.co/Public/Tendering/OpportunityDetail/Index?noticeUID=CO1.NTC.1777121&amp;isFromPublicArea=True&amp;isModal=False</t>
  </si>
  <si>
    <t>FDLSUBA-CPS-183-2021</t>
  </si>
  <si>
    <t>https://community.secop.gov.co/Public/Tendering/OpportunityDetail/Index?noticeUID=CO1.NTC.1770487&amp;isFromPublicArea=True&amp;isModal=False</t>
  </si>
  <si>
    <t>FDLSUBA-CPS-184-2021</t>
  </si>
  <si>
    <t>https://community.secop.gov.co/Public/Tendering/OpportunityDetail/Index?noticeUID=CO1.NTC.1771367&amp;isFromPublicArea=True&amp;isModal=False</t>
  </si>
  <si>
    <t>FDLSUBA-CPS-185-2021</t>
  </si>
  <si>
    <t>https://community.secop.gov.co/Public/Tendering/OpportunityDetail/Index?noticeUID=CO1.NTC.1771478&amp;isFromPublicArea=True&amp;isModal=False</t>
  </si>
  <si>
    <t>FDLSUBA-CPS-186-2021</t>
  </si>
  <si>
    <t>https://community.secop.gov.co/Public/Tendering/OpportunityDetail/Index?noticeUID=CO1.NTC.1775202&amp;isFromPublicArea=True&amp;isModal=False</t>
  </si>
  <si>
    <t>FDLSUBA-CPS-187-2021</t>
  </si>
  <si>
    <t>https://community.secop.gov.co/Public/Tendering/OpportunityDetail/Index?noticeUID=CO1.NTC.1776725&amp;isFromPublicArea=True&amp;isModal=False</t>
  </si>
  <si>
    <t>FDLSCD-188-2021(54888)</t>
  </si>
  <si>
    <t>https://community.secop.gov.co/Public/Tendering/OpportunityDetail/Index?noticeUID=CO1.NTC.1796094&amp;isFromPublicArea=True&amp;isModal=False</t>
  </si>
  <si>
    <t>FDLSUBA-CD-189-2021</t>
  </si>
  <si>
    <t>https://community.secop.gov.co/Public/Tendering/OpportunityDetail/Index?noticeUID=CO1.NTC.1789141&amp;isFromPublicArea=True&amp;isModal=False</t>
  </si>
  <si>
    <t>FDLSUBA-CD-190-2021</t>
  </si>
  <si>
    <t>https://community.secop.gov.co/Public/Tendering/OpportunityDetail/Index?noticeUID=CO1.NTC.1782244&amp;isFromPublicArea=True&amp;isModal=False</t>
  </si>
  <si>
    <t>FDLSUBA-CPS-191-2021</t>
  </si>
  <si>
    <t>https://community.secop.gov.co/Public/Tendering/OpportunityDetail/Index?noticeUID=CO1.NTC.1782620&amp;isFromPublicArea=True&amp;isModal=False</t>
  </si>
  <si>
    <t>FDLSUBA-CD-192-2021</t>
  </si>
  <si>
    <t>https://community.secop.gov.co/Public/Tendering/OpportunityDetail/Index?noticeUID=CO1.NTC.1784290&amp;isFromPublicArea=True&amp;isModal=False</t>
  </si>
  <si>
    <t>FDLSUBA-CD-193-2021</t>
  </si>
  <si>
    <t>https://community.secop.gov.co/Public/Tendering/OpportunityDetail/Index?noticeUID=CO1.NTC.1779315&amp;isFromPublicArea=True&amp;isModal=False</t>
  </si>
  <si>
    <t>FDLS-CD-194-2021(56393)</t>
  </si>
  <si>
    <t>https://community.secop.gov.co/Public/Tendering/OpportunityDetail/Index?noticeUID=CO1.NTC.1790218&amp;isFromPublicArea=True&amp;isModal=False</t>
  </si>
  <si>
    <t>FDLSUBA-CD-195-2021</t>
  </si>
  <si>
    <t>https://community.secop.gov.co/Public/Tendering/OpportunityDetail/Index?noticeUID=CO1.NTC.1783815&amp;isFromPublicArea=True&amp;isModal=False</t>
  </si>
  <si>
    <t>FDLS-CD-196-2021(56309)</t>
  </si>
  <si>
    <t>https://community.secop.gov.co/Public/Tendering/OpportunityDetail/Index?noticeUID=CO1.NTC.1800832&amp;isFromPublicArea=True&amp;isModal=False</t>
  </si>
  <si>
    <t>FDLSUBA-CD-197-2021(56246)</t>
  </si>
  <si>
    <t>https://community.secop.gov.co/Public/Tendering/OpportunityDetail/Index?noticeUID=CO1.NTC.1789417&amp;isFromPublicArea=True&amp;isModal=False</t>
  </si>
  <si>
    <t>FDLSCD-198-2021(55104)</t>
  </si>
  <si>
    <t>https://community.secop.gov.co/Public/Tendering/OpportunityDetail/Index?noticeUID=CO1.NTC.1789569&amp;isFromPublicArea=True&amp;isModal=False</t>
  </si>
  <si>
    <t>FDLSCD-199-2021(54888)</t>
  </si>
  <si>
    <t>https://community.secop.gov.co/Public/Tendering/OpportunityDetail/Index?noticeUID=CO1.NTC.1792843&amp;isFromPublicArea=True&amp;isModal=False</t>
  </si>
  <si>
    <t>FDLSCD-200-2021(56310)</t>
  </si>
  <si>
    <t>https://community.secop.gov.co/Public/Tendering/OpportunityDetail/Index?noticeUID=CO1.NTC.1793447&amp;isFromPublicArea=True&amp;isModal=False</t>
  </si>
  <si>
    <t>FDLSCD-201-2021(54876)</t>
  </si>
  <si>
    <t>https://community.secop.gov.co/Public/Tendering/OpportunityDetail/Index?noticeUID=CO1.NTC.1788969&amp;isFromPublicArea=True&amp;isModal=False</t>
  </si>
  <si>
    <t>FDLSCD-202-2021(54930)</t>
  </si>
  <si>
    <t>https://community.secop.gov.co/Public/Tendering/OpportunityDetail/Index?noticeUID=CO1.NTC.1789561&amp;isFromPublicArea=True&amp;isModal=False</t>
  </si>
  <si>
    <t>FDLSCD-203-2021(56493)</t>
  </si>
  <si>
    <t>https://community.secop.gov.co/Public/Tendering/OpportunityDetail/Index?noticeUID=CO1.NTC.1801484&amp;isFromPublicArea=True&amp;isModal=False</t>
  </si>
  <si>
    <t>FDLSCD-204-2021(54909)</t>
  </si>
  <si>
    <t>https://community.secop.gov.co/Public/Tendering/OpportunityDetail/Index?noticeUID=CO1.NTC.1792812&amp;isFromPublicArea=True&amp;isModal=False</t>
  </si>
  <si>
    <t>FDLSCD-205-2021 (56246)</t>
  </si>
  <si>
    <t>https://community.secop.gov.co/Public/Tendering/OpportunityDetail/Index?noticeUID=CO1.NTC.1799913&amp;isFromPublicArea=True&amp;isModal=False</t>
  </si>
  <si>
    <t>FDLSCD-206-2021(56512)</t>
  </si>
  <si>
    <t>https://community.secop.gov.co/Public/Tendering/OpportunityDetail/Index?noticeUID=CO1.NTC.1804377&amp;isFromPublicArea=True&amp;isModal=False</t>
  </si>
  <si>
    <t>FDLSCD-207-2021(57091)</t>
  </si>
  <si>
    <t>https://community.secop.gov.co/Public/Tendering/OpportunityDetail/Index?noticeUID=CO1.NTC.1800563&amp;isFromPublicArea=True&amp;isModal=False</t>
  </si>
  <si>
    <t>FDLSCD-208-2021(57091)</t>
  </si>
  <si>
    <t>https://community.secop.gov.co/Public/Tendering/OpportunityDetail/Index?noticeUID=CO1.NTC.1804594&amp;isFromPublicArea=True&amp;isModal=False</t>
  </si>
  <si>
    <t>FDLSCD-209-2021(57091)</t>
  </si>
  <si>
    <t>https://community.secop.gov.co/Public/Tendering/OpportunityDetail/Index?noticeUID=CO1.NTC.1810015&amp;isFromPublicArea=True&amp;isModal=False</t>
  </si>
  <si>
    <t>FDLSCD-210-2021(57091)</t>
  </si>
  <si>
    <t>https://community.secop.gov.co/Public/Tendering/OpportunityDetail/Index?noticeUID=CO1.NTC.1800487&amp;isFromPublicArea=True&amp;isModal=False</t>
  </si>
  <si>
    <t>FDLSCD-211-2021(57377)</t>
  </si>
  <si>
    <t>https://community.secop.gov.co/Public/Tendering/OpportunityDetail/Index?noticeUID=CO1.NTC.1815666&amp;isFromPublicArea=True&amp;isModal=False</t>
  </si>
  <si>
    <t>FDLSCD-212-2021(57376)</t>
  </si>
  <si>
    <t>https://community.secop.gov.co/Public/Tendering/OpportunityDetail/Index?noticeUID=CO1.NTC.1810607&amp;isFromPublicArea=True&amp;isModal=False</t>
  </si>
  <si>
    <t>FDLSCD-213-2021(57252)</t>
  </si>
  <si>
    <t>https://community.secop.gov.co/Public/Tendering/OpportunityDetail/Index?noticeUID=CO1.NTC.1811791&amp;isFromPublicArea=True&amp;isModal=False</t>
  </si>
  <si>
    <t>FDLSCD-214-2021(56966)</t>
  </si>
  <si>
    <t>https://community.secop.gov.co/Public/Tendering/OpportunityDetail/Index?noticeUID=CO1.NTC.1812340&amp;isFromPublicArea=True&amp;isModal=False</t>
  </si>
  <si>
    <t>FDLSCD-215-2021(56902)</t>
  </si>
  <si>
    <t>https://community.secop.gov.co/Public/Tendering/OpportunityDetail/Index?noticeUID=CO1.NTC.1801569&amp;isFromPublicArea=True&amp;isModal=False</t>
  </si>
  <si>
    <t>FDLSCD-216-2021(56902)</t>
  </si>
  <si>
    <t>https://community.secop.gov.co/Public/Tendering/OpportunityDetail/Index?noticeUID=CO1.NTC.1804585&amp;isFromPublicArea=True&amp;isModal=False</t>
  </si>
  <si>
    <t>FDLSCD-217-2021(57369)</t>
  </si>
  <si>
    <t>https://community.secop.gov.co/Public/Tendering/OpportunityDetail/Index?noticeUID=CO1.NTC.1813213&amp;isFromPublicArea=True&amp;isModal=False</t>
  </si>
  <si>
    <t>FDLSCD-218-2021(56574)</t>
  </si>
  <si>
    <t>https://community.secop.gov.co/Public/Tendering/OpportunityDetail/Index?noticeUID=CO1.NTC.1813120&amp;isFromPublicArea=True&amp;isModal=False</t>
  </si>
  <si>
    <t>FDLSCD-219-2021(54930)</t>
  </si>
  <si>
    <t>https://community.secop.gov.co/Public/Tendering/OpportunityDetail/Index?noticeUID=CO1.NTC.1815376&amp;isFromPublicArea=True&amp;isModal=False</t>
  </si>
  <si>
    <t>FDLSCD-220-2021(57259)</t>
  </si>
  <si>
    <t>https://community.secop.gov.co/Public/Tendering/OpportunityDetail/Index?noticeUID=CO1.NTC.1801590&amp;isFromPublicArea=True&amp;isModal=False</t>
  </si>
  <si>
    <t>FDLS-CD-221-2021(54795)</t>
  </si>
  <si>
    <t>https://community.secop.gov.co/Public/Tendering/OpportunityDetail/Index?noticeUID=CO1.NTC.1819166&amp;isFromPublicArea=True&amp;isModal=False</t>
  </si>
  <si>
    <t>FDLSCD-222-2021(56965)</t>
  </si>
  <si>
    <t>https://community.secop.gov.co/Public/Tendering/OpportunityDetail/Index?noticeUID=CO1.NTC.1819130&amp;isFromPublicArea=True&amp;isModal=False</t>
  </si>
  <si>
    <t>FDLSCD-223-2021(57350)</t>
  </si>
  <si>
    <t>https://community.secop.gov.co/Public/Tendering/OpportunityDetail/Index?noticeUID=CO1.NTC.1821500&amp;isFromPublicArea=True&amp;isModal=False</t>
  </si>
  <si>
    <t>FDLSCD-224-2021(54930)</t>
  </si>
  <si>
    <t>https://community.secop.gov.co/Public/Tendering/OpportunityDetail/Index?noticeUID=CO1.NTC.1819486&amp;isFromPublicArea=True&amp;isModal=False</t>
  </si>
  <si>
    <t>FDLSCD-225-2021(55065)</t>
  </si>
  <si>
    <t>https://community.secop.gov.co/Public/Tendering/OpportunityDetail/Index?noticeUID=CO1.NTC.1821314&amp;isFromPublicArea=True&amp;isModal=False</t>
  </si>
  <si>
    <t>FDLSCD-226-2021(54796)</t>
  </si>
  <si>
    <t>https://community.secop.gov.co/Public/Tendering/OpportunityDetail/Index?noticeUID=CO1.NTC.1828593&amp;isFromPublicArea=True&amp;isModal=False</t>
  </si>
  <si>
    <t>FDLSCD-227-2021 (56510)</t>
  </si>
  <si>
    <t>https://community.secop.gov.co/Public/Tendering/OpportunityDetail/Index?noticeUID=CO1.NTC.1821490&amp;isFromPublicArea=True&amp;isModal=False</t>
  </si>
  <si>
    <t>FDLSCD-228-2021(56270)</t>
  </si>
  <si>
    <t>https://community.secop.gov.co/Public/Tendering/OpportunityDetail/Index?noticeUID=CO1.NTC.1828386&amp;isFromPublicArea=True&amp;isModal=False</t>
  </si>
  <si>
    <t>FDLSCD-229-2021(56963)</t>
  </si>
  <si>
    <t>https://community.secop.gov.co/Public/Tendering/OpportunityDetail/Index?noticeUID=CO1.NTC.1830691&amp;isFromPublicArea=True&amp;isModal=False</t>
  </si>
  <si>
    <t>FDLSCD-230-2021(56349)</t>
  </si>
  <si>
    <t>https://community.secop.gov.co/Public/Tendering/OpportunityDetail/Index?noticeUID=CO1.NTC.1831594&amp;isFromPublicArea=True&amp;isModal=False</t>
  </si>
  <si>
    <t>FDLSCD-231-2021(56501)</t>
  </si>
  <si>
    <t>https://community.secop.gov.co/Public/Tendering/OpportunityDetail/Index?noticeUID=CO1.NTC.1829178&amp;isFromPublicArea=True&amp;isModal=False</t>
  </si>
  <si>
    <t>232-2021CPS-P(57639)</t>
  </si>
  <si>
    <t>https://community.secop.gov.co/Public/Tendering/OpportunityDetail/Index?noticeUID=CO1.NTC.1829052&amp;isFromPublicArea=True&amp;isModal=False</t>
  </si>
  <si>
    <t>FDLSCD-233-2021(57640)</t>
  </si>
  <si>
    <t>https://community.secop.gov.co/Public/Tendering/OpportunityDetail/Index?noticeUID=CO1.NTC.1829205&amp;isFromPublicArea=True&amp;isModal=False</t>
  </si>
  <si>
    <t>FDLSCD-234-2021(57352)</t>
  </si>
  <si>
    <t>https://community.secop.gov.co/Public/Tendering/OpportunityDetail/Index?noticeUID=CO1.NTC.1829929&amp;isFromPublicArea=True&amp;isModal=False</t>
  </si>
  <si>
    <t>236FDLSCD-236-2021(57253)</t>
  </si>
  <si>
    <t>https://community.secop.gov.co/Public/Tendering/OpportunityDetail/Index?noticeUID=CO1.NTC.1832448&amp;isFromPublicArea=True&amp;isModal=False</t>
  </si>
  <si>
    <t>FDLSCD-237-2021(56509)</t>
  </si>
  <si>
    <t>https://community.secop.gov.co/Public/Tendering/OpportunityDetail/Index?noticeUID=CO1.NTC.1835042&amp;isFromPublicArea=True&amp;isModal=False</t>
  </si>
  <si>
    <t>FDLSMC-001-2021(57121)</t>
  </si>
  <si>
    <t>https://community.secop.gov.co/Public/Tendering/OpportunityDetail/Index?noticeUID=CO1.NTC.1811320&amp;isFromPublicArea=True&amp;isModal=False</t>
  </si>
  <si>
    <t>FDLSCD-238-2021(54893)</t>
  </si>
  <si>
    <t>https://community.secop.gov.co/Public/Tendering/OpportunityDetail/Index?noticeUID=CO1.NTC.1837718&amp;isFromPublicArea=True&amp;isModal=False</t>
  </si>
  <si>
    <t>FDLSCD-239-2021(54889)</t>
  </si>
  <si>
    <t>https://community.secop.gov.co/Public/Tendering/OpportunityDetail/Index?noticeUID=CO1.NTC.1838733&amp;isFromPublicArea=True&amp;isModal=False</t>
  </si>
  <si>
    <t>FDLSCD-240-2021(56648)</t>
  </si>
  <si>
    <t>https://community.secop.gov.co/Public/Tendering/OpportunityDetail/Index?noticeUID=CO1.NTC.1838312&amp;isFromPublicArea=True&amp;isModal=False</t>
  </si>
  <si>
    <t>FDLSCD-241-2021(56394)</t>
  </si>
  <si>
    <t>https://community.secop.gov.co/Public/Tendering/OpportunityDetail/Index?noticeUID=CO1.NTC.1846175&amp;isFromPublicArea=True&amp;isModal=False</t>
  </si>
  <si>
    <t>FDLSCD-242-2021(54922)</t>
  </si>
  <si>
    <t>https://community.secop.gov.co/Public/Tendering/OpportunityDetail/Index?noticeUID=CO1.NTC.1849302&amp;isFromPublicArea=True&amp;isModal=False</t>
  </si>
  <si>
    <t>FDLSCD-243-2021(55106)</t>
  </si>
  <si>
    <t>https://community.secop.gov.co/Public/Tendering/OpportunityDetail/Index?noticeUID=CO1.NTC.1845986&amp;isFromPublicArea=True&amp;isModal=False</t>
  </si>
  <si>
    <t>FDLSCD-244-2021(54930)</t>
  </si>
  <si>
    <t>https://community.secop.gov.co/Public/Tendering/OpportunityDetail/Index?noticeUID=CO1.NTC.1849608&amp;isFromPublicArea=True&amp;isModal=False</t>
  </si>
  <si>
    <t>FDLSCD-245-2021(55102)</t>
  </si>
  <si>
    <t>https://community.secop.gov.co/Public/Tendering/OpportunityDetail/Index?noticeUID=CO1.NTC.1856269&amp;isFromPublicArea=True&amp;isModal=False</t>
  </si>
  <si>
    <t>FDLSCD-246-2021(56396)</t>
  </si>
  <si>
    <t>https://community.secop.gov.co/Public/Tendering/OpportunityDetail/Index?noticeUID=CO1.NTC.1856348&amp;isFromPublicArea=True&amp;isModal=False</t>
  </si>
  <si>
    <t>FDLSCD-247-2021(54933)</t>
  </si>
  <si>
    <t>https://community.secop.gov.co/Public/Tendering/OpportunityDetail/Index?noticeUID=CO1.NTC.1854771&amp;isFromPublicArea=True&amp;isModal=False</t>
  </si>
  <si>
    <t>249-2021CPS-AG(54922)</t>
  </si>
  <si>
    <t>https://community.secop.gov.co/Public/Tendering/OpportunityDetail/Index?noticeUID=CO1.NTC.1856166&amp;isFromPublicArea=True&amp;isModal=False</t>
  </si>
  <si>
    <t>FDLSCD-249-2021(56326)</t>
  </si>
  <si>
    <t>https://community.secop.gov.co/Public/Tendering/OpportunityDetail/Index?noticeUID=CO1.NTC.1865813&amp;isFromPublicArea=True&amp;isModal=False</t>
  </si>
  <si>
    <t>FDLSCD-250-2021(56337)</t>
  </si>
  <si>
    <t>https://community.secop.gov.co/Public/Tendering/OpportunityDetail/Index?noticeUID=CO1.NTC.1872582&amp;isFromPublicArea=True&amp;isModal=False</t>
  </si>
  <si>
    <t>FDLSCD-251-2021(54930)</t>
  </si>
  <si>
    <t>https://community.secop.gov.co/Public/Tendering/OpportunityDetail/Index?noticeUID=CO1.NTC.1867750&amp;isFromPublicArea=True&amp;isModal=False</t>
  </si>
  <si>
    <t>FDLSCD-252-2021(56263)</t>
  </si>
  <si>
    <t>https://community.secop.gov.co/Public/Tendering/OpportunityDetail/Index?noticeUID=CO1.NTC.1871716&amp;isFromPublicArea=True&amp;isModal=False</t>
  </si>
  <si>
    <t>FDLSCD-253-2021(55106)</t>
  </si>
  <si>
    <t>https://community.secop.gov.co/Public/Tendering/OpportunityDetail/Index?noticeUID=CO1.NTC.1873625&amp;isFromPublicArea=True&amp;isModal=False</t>
  </si>
  <si>
    <t>FDLSCD-254-2021(56965)</t>
  </si>
  <si>
    <t>https://community.secop.gov.co/Public/Tendering/OpportunityDetail/Index?noticeUID=CO1.NTC.1872980&amp;isFromPublicArea=True&amp;isModal=False</t>
  </si>
  <si>
    <t>FDLSCD-255-2021(56550)</t>
  </si>
  <si>
    <t>https://community.secop.gov.co/Public/Tendering/OpportunityDetail/Index?noticeUID=CO1.NTC.1873559&amp;isFromPublicArea=True&amp;isModal=False</t>
  </si>
  <si>
    <t>FDLSCD-256-2021(57091)</t>
  </si>
  <si>
    <t>https://community.secop.gov.co/Public/Tendering/OpportunityDetail/Index?noticeUID=CO1.NTC.1882802&amp;isFromPublicArea=True&amp;isModal=False</t>
  </si>
  <si>
    <t>FDLSCD-268-2021(56506)</t>
  </si>
  <si>
    <t>https://community.secop.gov.co/Public/Tendering/OpportunityDetail/Index?noticeUID=CO1.NTC.1882562&amp;isFromPublicArea=True&amp;isModal=False</t>
  </si>
  <si>
    <t xml:space="preserve">FDLSCD-269-2021-(58042) </t>
  </si>
  <si>
    <t>https://community.secop.gov.co/Public/Tendering/OpportunityDetail/Index?noticeUID=CO1.NTC.1883981&amp;isFromPublicArea=True&amp;isModal=False</t>
  </si>
  <si>
    <t>FDLSCD-270-2021(56393)</t>
  </si>
  <si>
    <t>https://community.secop.gov.co/Public/Tendering/OpportunityDetail/Index?noticeUID=CO1.NTC.1885024&amp;isFromPublicArea=True&amp;isModal=False</t>
  </si>
  <si>
    <t>FDLSCD-271-2021(56498)</t>
  </si>
  <si>
    <t>https://community.secop.gov.co/Public/Tendering/OpportunityDetail/Index?noticeUID=CO1.NTC.1885153&amp;isFromPublicArea=True&amp;isModal=False</t>
  </si>
  <si>
    <t>FDLSSASI-1-2021(57447)</t>
  </si>
  <si>
    <t>https://community.secop.gov.co/Public/Tendering/OpportunityDetail/Index?noticeUID=CO1.NTC.1829409&amp;isFromPublicArea=True&amp;isModal=False</t>
  </si>
  <si>
    <t>FDLSCD-272-2021(56510)</t>
  </si>
  <si>
    <t>https://community.secop.gov.co/Public/Tendering/OpportunityDetail/Index?noticeUID=CO1.NTC.1898875&amp;isFromPublicArea=True&amp;isModal=False</t>
  </si>
  <si>
    <t>FDLSCD-273-2021 (56517)</t>
  </si>
  <si>
    <t>https://community.secop.gov.co/Public/Tendering/OpportunityDetail/Index?noticeUID=CO1.NTC.1898296&amp;isFromPublicArea=True&amp;isModal=False</t>
  </si>
  <si>
    <t>FDLSMC-2-2021(58067)</t>
  </si>
  <si>
    <t>https://community.secop.gov.co/Public/Tendering/OpportunityDetail/Index?noticeUID=CO1.NTC.1876732&amp;isFromPublicArea=True&amp;isModal=False</t>
  </si>
  <si>
    <t>FDLSCD-274-2021 (58357)</t>
  </si>
  <si>
    <t>https://community.secop.gov.co/Public/Tendering/OpportunityDetail/Index?noticeUID=CO1.NTC.1941770&amp;isFromPublicArea=True&amp;isModal=False</t>
  </si>
  <si>
    <t>FDLSCD-275-2021(58355)</t>
  </si>
  <si>
    <t>https://community.secop.gov.co/Public/Tendering/OpportunityDetail/Index?noticeUID=CO1.NTC.1951668&amp;isFromPublicArea=True&amp;isModal=False</t>
  </si>
  <si>
    <t>FDLSCD-276-2021(58354)</t>
  </si>
  <si>
    <t>https://community.secop.gov.co/Public/Tendering/OpportunityDetail/Index?noticeUID=CO1.NTC.1942011&amp;isFromPublicArea=True&amp;isModal=False</t>
  </si>
  <si>
    <t>FDLSCD-277-2021(58352)</t>
  </si>
  <si>
    <t>https://community.secop.gov.co/Public/Tendering/OpportunityDetail/Index?noticeUID=CO1.NTC.1938951&amp;isFromPublicArea=True&amp;isModal=False</t>
  </si>
  <si>
    <t>FDLSMC-3-2021(58562)</t>
  </si>
  <si>
    <t>https://community.secop.gov.co/Public/Tendering/OpportunityDetail/Index?noticeUID=CO1.NTC.1938748&amp;isFromPublicArea=True&amp;isModal=False</t>
  </si>
  <si>
    <t>https://community.secop.gov.co/Public/Tendering/ContractNoticePhases/View?PPI=CO1.PPI.13014064&amp;isFromPublicArea=True&amp;isModal=False</t>
  </si>
  <si>
    <t>FDLSCD-278-2021(57839)</t>
  </si>
  <si>
    <t>https://community.secop.gov.co/Public/Tendering/ContractNoticePhases/View?PPI=CO1.PPI.13171240&amp;isFromPublicArea=True&amp;isModal=False</t>
  </si>
  <si>
    <t>FDLSCD-280-2021(58348)</t>
  </si>
  <si>
    <t>https://community.secop.gov.co/Public/Tendering/OpportunityDetail/Index?noticeUID=CO1.NTC.1971410&amp;isFromPublicArea=True&amp;isModal=False</t>
  </si>
  <si>
    <t>FDLSCD-282-2021(58409)</t>
  </si>
  <si>
    <t>https://community.secop.gov.co/Public/Tendering/OpportunityDetail/Index?noticeUID=CO1.NTC.1982958&amp;isFromPublicArea=True&amp;isModal=False</t>
  </si>
  <si>
    <t>FDLSCD-283-2021(58424)</t>
  </si>
  <si>
    <t>https://community.secop.gov.co/Public/Tendering/OpportunityDetail/Index?noticeUID=CO1.NTC.1976073&amp;isFromPublicArea=True&amp;isModal=False</t>
  </si>
  <si>
    <t>FDLSCD-284-2021(58344)</t>
  </si>
  <si>
    <t>https://community.secop.gov.co/Public/Tendering/OpportunityDetail/Index?noticeUID=CO1.NTC.1983298&amp;isFromPublicArea=True&amp;isModal=False</t>
  </si>
  <si>
    <t xml:space="preserve">FDLSCD-290-2021(58434) </t>
  </si>
  <si>
    <t>https://community.secop.gov.co/Public/Tendering/OpportunityDetail/Index?noticeUID=CO1.NTC.1987169&amp;isFromPublicArea=True&amp;isModal=False</t>
  </si>
  <si>
    <t>FDLSCD-291-2021(58792)</t>
  </si>
  <si>
    <t>https://community.secop.gov.co/Public/Tendering/OpportunityDetail/Index?noticeUID=CO1.NTC.1996818&amp;isFromPublicArea=True&amp;isModal=False</t>
  </si>
  <si>
    <t>FDLSCD-292-2021(58436)</t>
  </si>
  <si>
    <t>https://community.secop.gov.co/Public/Tendering/OpportunityDetail/Index?noticeUID=CO1.NTC.2022047&amp;isFromPublicArea=True&amp;isModal=False</t>
  </si>
  <si>
    <t>FDLSCD-293-2021(58793)</t>
  </si>
  <si>
    <t>https://community.secop.gov.co/Public/Tendering/OpportunityDetail/Index?noticeUID=CO1.NTC.2001497&amp;isFromPublicArea=True&amp;isModal=False</t>
  </si>
  <si>
    <t>FDLSCD-294-2021(58793)</t>
  </si>
  <si>
    <t>https://community.secop.gov.co/Public/Tendering/OpportunityDetail/Index?noticeUID=CO1.NTC.2007803&amp;isFromPublicArea=True&amp;isModal=False</t>
  </si>
  <si>
    <t>FDLSMC-4-2021(58667)</t>
  </si>
  <si>
    <t>https://community.secop.gov.co/Public/Tendering/OpportunityDetail/Index?noticeUID=CO1.NTC.1975887&amp;isFromPublicArea=True&amp;isModal=False</t>
  </si>
  <si>
    <t>FDLSCD-296-2021 (53444)</t>
  </si>
  <si>
    <t>https://community.secop.gov.co/Public/Tendering/OpportunityDetail/Index?noticeUID=CO1.NTC.2007422&amp;isFromPublicArea=True&amp;isModal=False</t>
  </si>
  <si>
    <t>FDLSCD-297-2021(58444)</t>
  </si>
  <si>
    <t>https://community.secop.gov.co/Public/Tendering/OpportunityDetail/Index?noticeUID=CO1.NTC.2010041&amp;isFromPublicArea=True&amp;isModal=False</t>
  </si>
  <si>
    <t>FDLSCD-298-2021 (58444)</t>
  </si>
  <si>
    <t>https://community.secop.gov.co/Public/Tendering/OpportunityDetail/Index?noticeUID=CO1.NTC.2010192&amp;isFromPublicArea=True&amp;isModal=False</t>
  </si>
  <si>
    <t>FDLSCD-299-2021 (58444)</t>
  </si>
  <si>
    <t>https://community.secop.gov.co/Public/Tendering/OpportunityDetail/Index?noticeUID=CO1.NTC.2009844&amp;isFromPublicArea=True&amp;isModal=False</t>
  </si>
  <si>
    <t xml:space="preserve">FDLSCD-300-2021(58445) </t>
  </si>
  <si>
    <t>https://community.secop.gov.co/Public/Tendering/OpportunityDetail/Index?noticeUID=CO1.NTC.2008334&amp;isFromPublicArea=True&amp;isModal=False</t>
  </si>
  <si>
    <t>FDLSCD-301-2021(58790)</t>
  </si>
  <si>
    <t>https://community.secop.gov.co/Public/Tendering/OpportunityDetail/Index?noticeUID=CO1.NTC.2008076&amp;isFromPublicArea=True&amp;isModal=False</t>
  </si>
  <si>
    <t>FDLSCD-303-2021(58444)</t>
  </si>
  <si>
    <t>https://community.secop.gov.co/Public/Tendering/OpportunityDetail/Index?noticeUID=CO1.NTC.2012808&amp;isFromPublicArea=True&amp;isModal=False</t>
  </si>
  <si>
    <t>FDLSCD-304-2021(58940)</t>
  </si>
  <si>
    <t>https://community.secop.gov.co/Public/Tendering/OpportunityDetail/Index?noticeUID=CO1.NTC.2022126&amp;isFromPublicArea=True&amp;isModal=False</t>
  </si>
  <si>
    <t>FDLSSAMC-2-2021(58524)</t>
  </si>
  <si>
    <t>https://community.secop.gov.co/Public/Tendering/OpportunityDetail/Index?noticeUID=CO1.NTC.1985688&amp;isFromPublicArea=True&amp;isModal=False</t>
  </si>
  <si>
    <t>FDLSCD-306-2021(58415)</t>
  </si>
  <si>
    <t>https://community.secop.gov.co/Public/Tendering/OpportunityDetail/Index?noticeUID=CO1.NTC.2044370&amp;isFromPublicArea=True&amp;isModal=False</t>
  </si>
  <si>
    <t>FDLSSAMC-3-2021(58876)</t>
  </si>
  <si>
    <t>https://community.secop.gov.co/Public/Tendering/OpportunityDetail/Index?noticeUID=CO1.NTC.2009329&amp;isFromPublicArea=True&amp;isModal=False</t>
  </si>
  <si>
    <t>FDLSCD-310-2021 (58728)</t>
  </si>
  <si>
    <t>https://community.secop.gov.co/Public/Tendering/OpportunityDetail/Index?noticeUID=CO1.NTC.2053544&amp;isFromPublicArea=True&amp;isModal=False</t>
  </si>
  <si>
    <t>FDLSCD-311-2021(59726)</t>
  </si>
  <si>
    <t>https://community.secop.gov.co/Public/Tendering/OpportunityDetail/Index?noticeUID=CO1.NTC.2069618&amp;isFromPublicArea=True&amp;isModal=False</t>
  </si>
  <si>
    <t>FDLSCD-313-2021(58410)</t>
  </si>
  <si>
    <t>https://community.secop.gov.co/Public/Tendering/OpportunityDetail/Index?noticeUID=CO1.NTC.2069575&amp;isFromPublicArea=True&amp;isModal=False</t>
  </si>
  <si>
    <t>FDLSCD-314-2021(59281)</t>
  </si>
  <si>
    <t>https://community.secop.gov.co/Public/Tendering/OpportunityDetail/Index?noticeUID=CO1.NTC.2070009&amp;isFromPublicArea=True&amp;isModal=False</t>
  </si>
  <si>
    <t>FDLSCD-315-2021 (58430)</t>
  </si>
  <si>
    <t>https://community.secop.gov.co/Public/Tendering/OpportunityDetail/Index?noticeUID=CO1.NTC.2054199&amp;isFromPublicArea=True&amp;isModal=False</t>
  </si>
  <si>
    <t>FDLSSAMC-4-2021(58917)</t>
  </si>
  <si>
    <t>https://community.secop.gov.co/Public/Tendering/OpportunityDetail/Index?noticeUID=CO1.NTC.2013122&amp;isFromPublicArea=True&amp;isModal=False</t>
  </si>
  <si>
    <t>FDLSCI-316-2021</t>
  </si>
  <si>
    <t>https://www.contratos.gov.co/consultas/detalleProceso.do?numConstancia=21-22-27386&amp;g-recaptcha-response=03AGdBq257iFvAJZj2QJfS3nn-If6y9SqD_w2JYU5URPzyi664BnxKcspP9oLK3NJbqvqR-9SmSy_OJV_94Cgud-WxdMdOOoXAvXCniy4R36DSxSwPOpCKP_IA124TiN2CVHpNBzMFCJ8lyZUvNKdGq_tA7QNXhOJPSqS1jAKK4UKBOuEpaZsuVjU0Lk4mCtZu5YJYKtr6F2OEVVuURSPfS4PCh8BBZ-tO92EOA_JAHahYKEmgBr0WqlXJNUxZboyq3PsFwLQqkc9wAvg-t1jx79lM1X0FgfjKr3mCNpVITFK0gVO5AgglCm5cvE3HpEW8EuT4s5Lf2HPG9d4sU7_9Z--8DnGKKos2yoOqU-GrzVWJ0U3SWJXrc4yCf3xgf0bcxCPBFNrAn5ljuNyJmbI22juMCCFkiHr94c4o2p2CyYoxXvHjUOjK4PLC2_IkcMYJieObt6-BYTmX0YnFAWVyc_p9H1glp510Xw</t>
  </si>
  <si>
    <t>FDLSCD-317-2021 (59280)</t>
  </si>
  <si>
    <t>https://community.secop.gov.co/Public/Tendering/OpportunityDetail/Index?noticeUID=CO1.NTC.2078060&amp;isFromPublicArea=True&amp;isModal=False</t>
  </si>
  <si>
    <t>FDLSCD-318-2021(59726)</t>
  </si>
  <si>
    <t>https://community.secop.gov.co/Public/Tendering/OpportunityDetail/Index?noticeUID=CO1.NTC.2069622&amp;isFromPublicArea=True&amp;isModal=False</t>
  </si>
  <si>
    <t>FDLSCI-320-2021(59944)</t>
  </si>
  <si>
    <t>https://community.secop.gov.co/Public/Tendering/OpportunityDetail/Index?noticeUID=CO1.NTC.2084548&amp;isFromPublicArea=True&amp;isModal=False</t>
  </si>
  <si>
    <t>FDLSCD-321-2021(59726)</t>
  </si>
  <si>
    <t>https://community.secop.gov.co/Public/Tendering/OpportunityDetail/Index?noticeUID=CO1.NTC.2077822&amp;isFromPublicArea=True&amp;isModal=False</t>
  </si>
  <si>
    <t>FDLSCD-322-2021 (59763)</t>
  </si>
  <si>
    <t>https://community.secop.gov.co/Public/Tendering/OpportunityDetail/Index?noticeUID=CO1.NTC.2082268&amp;isFromPublicArea=True&amp;isModal=False</t>
  </si>
  <si>
    <t>FDLSCI-323-2021(59896)</t>
  </si>
  <si>
    <t>https://community.secop.gov.co/Public/Tendering/OpportunityDetail/Index?noticeUID=CO1.NTC.2084331&amp;isFromPublicArea=True&amp;isModal=False</t>
  </si>
  <si>
    <t>FDLSAMC-5-2021 (59050)</t>
  </si>
  <si>
    <t>Presentación de observaciones
https://community.secop.gov.co/Public/Tendering/OpportunityDetail/Index?noticeUID=CO1.NTC.2010845&amp;isFromPublicArea=True&amp;isModal=False
Manifestación de interés (Menor Cuantía)
https://community.secop.gov.co/Public/Tendering/OpportunityDetail/Index?noticeUID=CO1.NTC.2034870&amp;isFromPublicArea=True&amp;isModal=False
Presentación de oferta
https://community.secop.gov.co/Public/Tendering/OpportunityDetail/Index?noticeUID=CO1.NTC.2049921&amp;isFromPublicArea=True&amp;isModal=False</t>
  </si>
  <si>
    <t>FDLSCD-324-2021 (60168)</t>
  </si>
  <si>
    <t>https://community.secop.gov.co/Public/Tendering/OpportunityDetail/Index?noticeUID=CO1.NTC.2114431&amp;isFromPublicArea=True&amp;isModal=False</t>
  </si>
  <si>
    <t>FDLSCD-325-2021 (59726)</t>
  </si>
  <si>
    <t>https://community.secop.gov.co/Public/Tendering/OpportunityDetail/Index?noticeUID=CO1.NTC.2116122&amp;isFromPublicArea=True&amp;isModal=False</t>
  </si>
  <si>
    <t>FDLSCD-326-2021(59910)</t>
  </si>
  <si>
    <t>https://community.secop.gov.co/Public/Tendering/OpportunityDetail/Index?noticeUID=CO1.NTC.2127149&amp;isFromPublicArea=True&amp;isModal=False</t>
  </si>
  <si>
    <t>FDLSCD-328-2021(59726)</t>
  </si>
  <si>
    <t>https://community.secop.gov.co/Public/Tendering/OpportunityDetail/Index?noticeUID=CO1.NTC.2127320&amp;isFromPublicArea=True&amp;isModal=False</t>
  </si>
  <si>
    <t>FDLSCD-329-2021(60055)</t>
  </si>
  <si>
    <t>https://community.secop.gov.co/Public/Tendering/OpportunityDetail/Index?noticeUID=CO1.NTC.2130576&amp;isFromPublicArea=True&amp;isModal=False</t>
  </si>
  <si>
    <t>FDLSCD-330-2021(59324)</t>
  </si>
  <si>
    <t>https://community.secop.gov.co/Public/Tendering/OpportunityDetail/Index?noticeUID=CO1.NTC.2145464&amp;isFromPublicArea=True&amp;isModal=False </t>
  </si>
  <si>
    <t>FDLSCD-331-2021(60863)</t>
  </si>
  <si>
    <t>https://community.secop.gov.co/Public/Tendering/OpportunityDetail/Index?noticeUID=CO1.NTC.2175087&amp;isFromPublicArea=True&amp;isModal=False</t>
  </si>
  <si>
    <t>FDLSCI-332-2021(60315)</t>
  </si>
  <si>
    <t>https://community.secop.gov.co/Public/Tendering/OpportunityDetail/Index?noticeUID=CO1.NTC.2146931&amp;isFromPublicArea=True&amp;isModal=False</t>
  </si>
  <si>
    <t>FDLSMC-5-2021(60295)</t>
  </si>
  <si>
    <t>https://community.secop.gov.co/Public/Tendering/OpportunityDetail/Index?noticeUID=CO1.NTC.2119856&amp;isFromPublicArea=True&amp;isModal=False</t>
  </si>
  <si>
    <t>FDLSSAMC-6-2021(59789)</t>
  </si>
  <si>
    <t>Presentación de observaciones
https://community.secop.gov.co/Public/Tendering/OpportunityDetail/Index?noticeUID=CO1.NTC.2070773&amp;isFromPublicArea=True&amp;isModal=False
Manifestación de interés (Menor Cuantía)
https://community.secop.gov.co/Public/Tendering/OpportunityDetail/Index?noticeUID=CO1.NTC.2096158&amp;isFromPublicArea=True&amp;isModal=False
Presentación de oferta
https://community.secop.gov.co/Public/Tendering/OpportunityDetail/Index?noticeUID=CO1.NTC.2111688&amp;isFromPublicArea=True&amp;isModal=False</t>
  </si>
  <si>
    <t>FDLSCD-333-2021(60427)</t>
  </si>
  <si>
    <t>https://community.secop.gov.co/Public/Tendering/OpportunityDetail/Index?noticeUID=CO1.NTC.2152387&amp;isFromPublicArea=True&amp;isModal=False</t>
  </si>
  <si>
    <t>FDLSCD-334-2021 (60260)</t>
  </si>
  <si>
    <t>https://community.secop.gov.co/Public/Tendering/OpportunityDetail/Index?noticeUID=CO1.NTC.2160327&amp;isFromPublicArea=True&amp;isModal=False</t>
  </si>
  <si>
    <t>FDLSCD-335-2021 (60260)</t>
  </si>
  <si>
    <t>https://community.secop.gov.co/Public/Tendering/OpportunityDetail/Index?noticeUID=CO1.NTC.2160355&amp;isFromPublicArea=True&amp;isModal=False</t>
  </si>
  <si>
    <t>FDLSCD-336-2021 (60260)</t>
  </si>
  <si>
    <t>https://community.secop.gov.co/Public/Tendering/OpportunityDetail/Index?noticeUID=CO1.NTC.2160808&amp;isFromPublicArea=True&amp;isModal=False</t>
  </si>
  <si>
    <t>FDLSCD-337-2021 (60260)</t>
  </si>
  <si>
    <t>https://community.secop.gov.co/Public/Tendering/OpportunityDetail/Index?noticeUID=CO1.NTC.2160762&amp;isFromPublicArea=True&amp;isModal=False</t>
  </si>
  <si>
    <t>FDLSMC-7-2021(60517)</t>
  </si>
  <si>
    <t>https://community.secop.gov.co/Public/Tendering/OpportunityDetail/Index?noticeUID=CO1.NTC.2132349&amp;isFromPublicArea=True&amp;isModal=False</t>
  </si>
  <si>
    <t>FDLSCD-339-2021(60574)</t>
  </si>
  <si>
    <t>https://community.secop.gov.co/Public/Tendering/OpportunityDetail/Index?noticeUID=CO1.NTC.2170041&amp;isFromPublicArea=True&amp;isModal=False</t>
  </si>
  <si>
    <t>FDLSCD-340-2021(60574)</t>
  </si>
  <si>
    <t>https://community.secop.gov.co/Public/Tendering/OpportunityDetail/Index?noticeUID=CO1.NTC.2170672&amp;isFromPublicArea=True&amp;isModal=False</t>
  </si>
  <si>
    <t>FDLSCD-341-2021(60574)</t>
  </si>
  <si>
    <t>https://community.secop.gov.co/Public/Tendering/OpportunityDetail/Index?noticeUID=CO1.NTC.2173092&amp;isFromPublicArea=True&amp;isModal=False</t>
  </si>
  <si>
    <t>FDLSCD-342-2021(60574)</t>
  </si>
  <si>
    <t>https://community.secop.gov.co/Public/Tendering/OpportunityDetail/Index?noticeUID=CO1.NTC.2173230&amp;isFromPublicArea=True&amp;isModal=False</t>
  </si>
  <si>
    <t>FDLSCD-343-2021(60574)</t>
  </si>
  <si>
    <t>https://community.secop.gov.co/Public/Tendering/OpportunityDetail/Index?noticeUID=CO1.NTC.2185332&amp;isFromPublicArea=True&amp;isModal=False</t>
  </si>
  <si>
    <t>FDLSCD-344-2021(60412)</t>
  </si>
  <si>
    <t>https://community.secop.gov.co/Public/Tendering/ContractNoticePhases/View?PPI=CO1.PPI.14626522&amp;isFromPublicArea=True&amp;isModal=False</t>
  </si>
  <si>
    <t>FDLSCD-345-2021(60701)</t>
  </si>
  <si>
    <t>https://community.secop.gov.co/Public/Tendering/OpportunityDetail/Index?noticeUID=CO1.NTC.2178597&amp;isFromPublicArea=True&amp;isModal=False</t>
  </si>
  <si>
    <t>FDLSCD-346-2021(60699)</t>
  </si>
  <si>
    <t>https://community.secop.gov.co/Public/Tendering/OpportunityDetail/Index?noticeUID=CO1.NTC.2174048&amp;isFromPublicArea=True&amp;isModal=False</t>
  </si>
  <si>
    <t>FDLSCD-347-2021 (60463)</t>
  </si>
  <si>
    <t>https://community.secop.gov.co/Public/Tendering/OpportunityDetail/Index?noticeUID=CO1.NTC.2181418&amp;isFromPublicArea=True&amp;isModal=False</t>
  </si>
  <si>
    <t>FDLSCD-348-2021 (60463)</t>
  </si>
  <si>
    <t>https://community.secop.gov.co/Public/Tendering/OpportunityDetail/Index?noticeUID=CO1.NTC.2183538&amp;isFromPublicArea=True&amp;isModal=False</t>
  </si>
  <si>
    <t>FDLSCD-349-2021 (60463)</t>
  </si>
  <si>
    <t>https://community.secop.gov.co/Public/Tendering/OpportunityDetail/Index?noticeUID=CO1.NTC.2177986&amp;isFromPublicArea=True&amp;isModal=False</t>
  </si>
  <si>
    <t>FDLSCD-350-2021 (60463)</t>
  </si>
  <si>
    <t>https://community.secop.gov.co/Public/Tendering/OpportunityDetail/Index?noticeUID=CO1.NTC.2178393&amp;isFromPublicArea=True&amp;isModal=False</t>
  </si>
  <si>
    <t>FDLSCD-351-2021 (60463)</t>
  </si>
  <si>
    <t>https://community.secop.gov.co/Public/Tendering/OpportunityDetail/Index?noticeUID=CO1.NTC.2186740&amp;isFromPublicArea=True&amp;isModal=False</t>
  </si>
  <si>
    <t>FDLSCD-352-2021 (60463)</t>
  </si>
  <si>
    <t>https://community.secop.gov.co/Public/Tendering/ContractNoticePhases/View?PPI=CO1.PPI.14646392&amp;isFromPublicArea=True&amp;isModal=False</t>
  </si>
  <si>
    <t>FDLSCD-353-2021 (60463)</t>
  </si>
  <si>
    <t>https://community.secop.gov.co/Public/Tendering/OpportunityDetail/Index?noticeUID=CO1.NTC.2181263&amp;isFromPublicArea=True&amp;isModal=False</t>
  </si>
  <si>
    <t>FDLSCD-354-2021 (60463)</t>
  </si>
  <si>
    <t>https://community.secop.gov.co/Public/Tendering/OpportunityDetail/Index?noticeUID=CO1.NTC.2182404&amp;isFromPublicArea=True&amp;isModal=False</t>
  </si>
  <si>
    <t>FDLSMC-6-2021(60457)</t>
  </si>
  <si>
    <t>https://community.secop.gov.co/Public/Tendering/OpportunityDetail/Index?noticeUID=CO1.NTC.2128324&amp;isFromPublicArea=True&amp;isModal=False</t>
  </si>
  <si>
    <t>FDLSCI-355-2021(61060)</t>
  </si>
  <si>
    <t>https://community.secop.gov.co/Public/Tendering/ContractNoticePhases/View?PPI=CO1.PPI.14635505&amp;isFromPublicArea=True&amp;isModal=False</t>
  </si>
  <si>
    <t>FDLSCD-356-2021 (60615)</t>
  </si>
  <si>
    <t>https://community.secop.gov.co/Public/Tendering/OpportunityDetail/Index?noticeUID=CO1.NTC.2186881&amp;isFromPublicArea=True&amp;isModal=False</t>
  </si>
  <si>
    <t>FDLSCD-357-2021(60171)</t>
  </si>
  <si>
    <t>https://community.secop.gov.co/Public/Tendering/OpportunityDetail/Index?noticeUID=CO1.NTC.2186869&amp;isFromPublicArea=True&amp;isModal=False</t>
  </si>
  <si>
    <t>FDLSCD-358-2021(60463)</t>
  </si>
  <si>
    <t>https://community.secop.gov.co/Public/Tendering/OpportunityDetail/Index?noticeUID=CO1.NTC.2195147&amp;isFromPublicArea=True&amp;isModal=False</t>
  </si>
  <si>
    <t>FDLSCD-359-2021(60463)</t>
  </si>
  <si>
    <t>https://community.secop.gov.co/Public/Tendering/OpportunityDetail/Index?noticeUID=CO1.NTC.2185647&amp;isFromPublicArea=True&amp;isModal=False</t>
  </si>
  <si>
    <t>FDLSCD-360-2021(60463)</t>
  </si>
  <si>
    <t>https://community.secop.gov.co/Public/Tendering/ContractNoticePhases/View?PPI=CO1.PPI.14712526&amp;isFromPublicArea=True&amp;isModal=False</t>
  </si>
  <si>
    <t>FDLSCD-361-2021(60463)</t>
  </si>
  <si>
    <t>https://community.secop.gov.co/Public/Tendering/OpportunityDetail/Index?noticeUID=CO1.NTC.2184122&amp;isFromPublicArea=True&amp;isModal=False</t>
  </si>
  <si>
    <t>FDLSCD-362-2021 (61132)</t>
  </si>
  <si>
    <t>https://community.secop.gov.co/Public/Tendering/OpportunityDetail/Index?noticeUID=CO1.NTC.2197282&amp;isFromPublicArea=True&amp;isModal=False</t>
  </si>
  <si>
    <t>FDLSCD-367-2021(60415)</t>
  </si>
  <si>
    <t>https://community.secop.gov.co/Public/Tendering/OpportunityDetail/Index?noticeUID=CO1.NTC.2200214&amp;isFromPublicArea=True&amp;isModal=False</t>
  </si>
  <si>
    <t>FDLSCD-364-2021(60416</t>
  </si>
  <si>
    <t>https://community.secop.gov.co/Public/Tendering/OpportunityDetail/Index?noticeUID=CO1.NTC.2204238&amp;isFromPublicArea=True&amp;isModal=False</t>
  </si>
  <si>
    <t>FDLSCD-365-2021 (60415)</t>
  </si>
  <si>
    <t>https://community.secop.gov.co/Public/Tendering/OpportunityDetail/Index?noticeUID=CO1.NTC.2198774&amp;isFromPublicArea=True&amp;isModal=False</t>
  </si>
  <si>
    <t>FDLSCD-366-2021(60415)</t>
  </si>
  <si>
    <t>https://community.secop.gov.co/Public/Tendering/OpportunityDetail/Index?noticeUID=CO1.NTC.2199242&amp;isFromPublicArea=True&amp;isModal=False</t>
  </si>
  <si>
    <t>FDLSCD-363-2021 (60463)</t>
  </si>
  <si>
    <t>https://community.secop.gov.co/Public/Tendering/OpportunityDetail/Index?noticeUID=CO1.NTC.2200537&amp;isFromPublicArea=True&amp;isModal=False</t>
  </si>
  <si>
    <t>FDLSCD-368-2021 (60415)</t>
  </si>
  <si>
    <t>https://community.secop.gov.co/Public/Tendering/OpportunityDetail/Index?noticeUID=CO1.NTC.2201585&amp;isFromPublicArea=True&amp;isModal=False</t>
  </si>
  <si>
    <t>FDLSCD-375-2021(61028)</t>
  </si>
  <si>
    <t>https://community.secop.gov.co/Public/Tendering/OpportunityDetail/Index?noticeUID=CO1.NTC.2199117&amp;isFromPublicArea=True&amp;isModal=False</t>
  </si>
  <si>
    <t>FDLSCD-376-2021(61257)</t>
  </si>
  <si>
    <t>https://community.secop.gov.co/Public/Tendering/OpportunityDetail/Index?noticeUID=CO1.NTC.2205296&amp;isFromPublicArea=True&amp;isModal=False</t>
  </si>
  <si>
    <t>FDLSCD-377-2021 (61251)</t>
  </si>
  <si>
    <t>https://community.secop.gov.co/Public/Tendering/OpportunityDetail/Index?noticeUID=CO1.NTC.2227291&amp;isFromPublicArea=True&amp;isModal=False</t>
  </si>
  <si>
    <t>FDLSCD-378-2021(60876)</t>
  </si>
  <si>
    <t>https://community.secop.gov.co/Public/Tendering/OpportunityDetail/Index?noticeUID=CO1.NTC.2217637&amp;isFromPublicArea=True&amp;isModal=False</t>
  </si>
  <si>
    <t>FDLSCD-379-2021(60876)</t>
  </si>
  <si>
    <t>https://community.secop.gov.co/Public/Tendering/OpportunityDetail/Index?noticeUID=CO1.NTC.2217628&amp;isFromPublicArea=True&amp;isModal=False</t>
  </si>
  <si>
    <t>FDLSCD-380-2021(60879)</t>
  </si>
  <si>
    <t>https://community.secop.gov.co/Public/Tendering/ContractNoticePhases/View?PPI=CO1.PPI.14945674&amp;isFromPublicArea=True&amp;isModal=False</t>
  </si>
  <si>
    <t>FDLSCD-381-2021(60876)</t>
  </si>
  <si>
    <t>https://community.secop.gov.co/Public/Tendering/OpportunityDetail/Index?noticeUID=CO1.NTC.2217801&amp;isFromPublicArea=True&amp;isModal=False</t>
  </si>
  <si>
    <t>FDLSCD-382-2021 (60876)</t>
  </si>
  <si>
    <t>https://community.secop.gov.co/Public/Tendering/OpportunityDetail/Index?noticeUID=CO1.NTC.2220619&amp;isFromPublicArea=True&amp;isModal=False</t>
  </si>
  <si>
    <t>FDLSCD-383-2021 (60414)</t>
  </si>
  <si>
    <t>https://community.secop.gov.co/Public/Tendering/ContractNoticePhases/View?PPI=CO1.PPI.14839092&amp;isFromPublicArea=True&amp;isModal=False</t>
  </si>
  <si>
    <t>FDLSCD-384-2021 (60878)</t>
  </si>
  <si>
    <t>https://community.secop.gov.co/Public/Tendering/ContractNoticePhases/View?PPI=CO1.PPI.14858833&amp;isFromPublicArea=True&amp;isModal=False</t>
  </si>
  <si>
    <t>FDLSCD-385-2021 (60878)</t>
  </si>
  <si>
    <t>https://community.secop.gov.co/Public/Tendering/OpportunityDetail/Index?noticeUID=CO1.NTC.2228606&amp;isFromPublicArea=True&amp;isModal=False</t>
  </si>
  <si>
    <t>FDLSCD-386-2021 (60878)</t>
  </si>
  <si>
    <t>https://community.secop.gov.co/Public/Tendering/OpportunityDetail/Index?noticeUID=CO1.NTC.2228720&amp;isFromPublicArea=True&amp;isModal=False</t>
  </si>
  <si>
    <t>FDLSCD-387-2021 (60878)</t>
  </si>
  <si>
    <t>https://community.secop.gov.co/Public/Tendering/OpportunityDetail/Index?noticeUID=CO1.NTC.2228478&amp;isFromPublicArea=True&amp;isModal=False</t>
  </si>
  <si>
    <t>FDLSCD-388-2021 (60878)</t>
  </si>
  <si>
    <t>https://community.secop.gov.co/Public/Tendering/ContractNoticePhases/View?PPI=CO1.PPI.14849641&amp;isFromPublicArea=True&amp;isModal=False</t>
  </si>
  <si>
    <t>FDLSCD-389-2021(60879)</t>
  </si>
  <si>
    <t>https://community.secop.gov.co/Public/Tendering/OpportunityDetail/Index?noticeUID=CO1.NTC.2217127&amp;isFromPublicArea=True&amp;isModal=False</t>
  </si>
  <si>
    <t>FDLSCD-390-2021(60879)</t>
  </si>
  <si>
    <t>https://community.secop.gov.co/Public/Tendering/OpportunityDetail/Index?noticeUID=CO1.NTC.2217259&amp;isFromPublicArea=True&amp;isModal=False</t>
  </si>
  <si>
    <t>FDLSCD-391-2021(60879)</t>
  </si>
  <si>
    <t>https://community.secop.gov.co/Public/Tendering/OpportunityDetail/Index?noticeUID=CO1.NTC.2219557&amp;isFromPublicArea=True&amp;isModal=False</t>
  </si>
  <si>
    <t>FDLSCD-393-2021(60879)</t>
  </si>
  <si>
    <t>https://community.secop.gov.co/Public/Tendering/OpportunityDetail/Index?noticeUID=CO1.NTC.2219803&amp;isFromPublicArea=True&amp;isModal=False</t>
  </si>
  <si>
    <t>FDLSCD-394-2021(60879)</t>
  </si>
  <si>
    <t>https://community.secop.gov.co/Public/Tendering/OpportunityDetail/Index?noticeUID=CO1.NTC.2219808&amp;isFromPublicArea=True&amp;isModal=False</t>
  </si>
  <si>
    <t>FDLSCD-395-2021(60879)</t>
  </si>
  <si>
    <t>https://community.secop.gov.co/Public/Tendering/OpportunityDetail/Index?noticeUID=CO1.NTC.2219831&amp;isFromPublicArea=True&amp;isModal=False</t>
  </si>
  <si>
    <t>FDLSCD-396-2021(60879)</t>
  </si>
  <si>
    <t>https://community.secop.gov.co/Public/Tendering/OpportunityDetail/Index?noticeUID=CO1.NTC.2219829&amp;isFromPublicArea=True&amp;isModal=False</t>
  </si>
  <si>
    <t>FDLSCD-397-2021(60879)</t>
  </si>
  <si>
    <t>https://community.secop.gov.co/Public/Tendering/ContractNoticePhases/View?PPI=CO1.PPI.14847304&amp;isFromPublicArea=True&amp;isModal=False</t>
  </si>
  <si>
    <t>FDLSCD-398-2021(60879).</t>
  </si>
  <si>
    <t>https://community.secop.gov.co/Public/Tendering/OpportunityDetail/Index?noticeUID=CO1.NTC.2245206&amp;isFromPublicArea=True&amp;isModal=False</t>
  </si>
  <si>
    <t>FDLSCD-399-2021(60879)</t>
  </si>
  <si>
    <t>https://community.secop.gov.co/Public/Tendering/OpportunityDetail/Index?noticeUID=CO1.NTC.2219376&amp;isFromPublicArea=True&amp;isModal=False</t>
  </si>
  <si>
    <t>FDLSCD-400-2021(60879)</t>
  </si>
  <si>
    <t>https://community.secop.gov.co/Public/Tendering/OpportunityDetail/Index?noticeUID=CO1.NTC.2219255&amp;isFromPublicArea=True&amp;isModal=False</t>
  </si>
  <si>
    <t>FDLSCD-401-2021(60879)</t>
  </si>
  <si>
    <t>https://community.secop.gov.co/Public/Tendering/OpportunityDetail/Index?noticeUID=CO1.NTC.2223205&amp;isFromPublicArea=True&amp;isModal=False</t>
  </si>
  <si>
    <t>FDLSCD-402-2021(60879)</t>
  </si>
  <si>
    <t>https://community.secop.gov.co/Public/Tendering/OpportunityDetail/Index?noticeUID=CO1.NTC.2266680&amp;isFromPublicArea=True&amp;isModal=False</t>
  </si>
  <si>
    <t>FDLSCD-403-2021(60880)</t>
  </si>
  <si>
    <t>https://community.secop.gov.co/Public/Tendering/OpportunityDetail/Index?noticeUID=CO1.NTC.2231751&amp;isFromPublicArea=True&amp;isModal=False</t>
  </si>
  <si>
    <t>FDLSCD-404-2021(60880)</t>
  </si>
  <si>
    <t>https://community.secop.gov.co/Public/Tendering/OpportunityDetail/Index?noticeUID=CO1.NTC.2257009&amp;isFromPublicArea=True&amp;isModal=False</t>
  </si>
  <si>
    <t>FDLSCD-405-2021(60881)</t>
  </si>
  <si>
    <t>https://community.secop.gov.co/Public/Tendering/OpportunityDetail/Index?noticeUID=CO1.NTC.2246513&amp;isFromPublicArea=True&amp;isModal=False</t>
  </si>
  <si>
    <t>FDLSCD-406-2021(60881)</t>
  </si>
  <si>
    <t>https://community.secop.gov.co/Public/Tendering/OpportunityDetail/Index?noticeUID=CO1.NTC.2252866&amp;isFromPublicArea=True&amp;isModal=False</t>
  </si>
  <si>
    <t>FDLSCS-407-2021(60882)</t>
  </si>
  <si>
    <t>https://community.secop.gov.co/Public/Tendering/OpportunityDetail/Index?noticeUID=CO1.NTC.2226404&amp;isFromPublicArea=True&amp;isModal=False</t>
  </si>
  <si>
    <t>FDLSSAMC-9-2021(60598)</t>
  </si>
  <si>
    <t>https://community.secop.gov.co/Public/Tendering/OpportunityDetail/Index?noticeUID=CO1.NTC.2172658&amp;isFromPublicArea=True&amp;isModal=False</t>
  </si>
  <si>
    <t>FDLSSAMC-8-2021(60445)</t>
  </si>
  <si>
    <t>https://community.secop.gov.co/Public/Tendering/OpportunityDetail/Index?noticeUID=CO1.NTC.2178779&amp;isFromPublicArea=True&amp;isModal=False</t>
  </si>
  <si>
    <t>FDLSSAMC-10-2021(60579)</t>
  </si>
  <si>
    <t>https://community.secop.gov.co/Public/Tendering/OpportunityDetail/Index?noticeUID=CO1.NTC.2178845&amp;isFromPublicArea=True&amp;isModal=False</t>
  </si>
  <si>
    <t>FDLSCI-408-2021(IDT-331)</t>
  </si>
  <si>
    <t>https://www.contratos.gov.co/consultas/detalleProceso.do?numConstancia=21-22-28944&amp;g-recaptcha-response=03AGdBq26W3nbCd28rYOigQnpgXMH_YirN4iUD3-V3kKtBikXVrdT2NC9RFwbJk_1DAk2GKP5G5IRwUcGSfx-FkFoOlPUz6u_zlhMry8lO1lyTQvCtfHoY_8ouMN5GiWehUFW6OrMnCi_CM3oLOi3fDi-SbdjC38i4fG-nTcOHLb7XjuhRLh-QEj_3i5fdhsBY5jUpyqqZGFhsjXsf7ZrkxD_6uK_HkErRrDfisTolN_zRWbkkT-5iD56cLljmRhdw1ZyRBStdkZXdGAudhLlfhDnJi-KpQl1Ver76YQ1FTkeIpJwQjg-Pe_9OThclhMSQd0n4L-oEQoOp9f5k1ybI02BGdewkMOe33S9kxL1c0oBVypG_3gg0jcaL0bx3zp6A8ZpeIw1EXUrL0Kv9nJZjJMWTlU5ZMLkqPiRKWNaZnjqn32MSVo9pvcJRpYGD_56leEkOvAg1fGK9S7ZzcDLlN21h4A0BPbQWHw</t>
  </si>
  <si>
    <t>FDLSCI-409-2021(IDRD-002590)</t>
  </si>
  <si>
    <t>https://www.contratos.gov.co/consultas/detalleProceso.do?numConstancia=21-22-28986&amp;g-recaptcha-response=03AGdBq27VvmpLnaoDZV5hHw7nYDXriApE71scHKAgs_VBLITC1tnXDHcrFcILLx_mRhZm7wGu7_fq5dgFlHsQnMhrkughiKWswIVlSajsAc3jeBs2nMbBVdfz2crdNjuhlqQM8pTQwIe1xWVeNRvpWnpYGGfcs-RYSzB098iY7fdQI70XRcH0CURA46B7oFJAaquxYDXJNaLqS70lf-KI_a_-_S-DYZwi9T9gco6yKuy9TJJaYYx9SemU509BuytvsvrF_ZqGTRxG3rbmd7X87bS_2ELBd33UvzYRNrNpOiuvet4yj_oBe2zOPt2X3Sy9QnOLQIm7NR1g5KutuLnDDGYddT5cVy4cO46cVt0ofJ-E6gy-OpOGFzEe1Ldd23Ot43iEGJklqD76bZfh4Ir6kUxYS17-ajaCab18yHFBcZHOB0PwOny_2gRNwAHFKZdWCcFNcuZfwYR3xDD8KLyyv7pRp0NGabCj8PSMjymbXZYeBUwzgvnICEQ</t>
  </si>
  <si>
    <t>FDLSSASI-2-2021(60757)</t>
  </si>
  <si>
    <t>https://community.secop.gov.co/Public/Tendering/OpportunityDetail/Index?noticeUID=CO1.NTC.2174306&amp;isFromPublicArea=True&amp;isModal=False</t>
  </si>
  <si>
    <t>FDLSCD-410-2021 (61645).</t>
  </si>
  <si>
    <t>https://community.secop.gov.co/Public/Tendering/OpportunityDetail/Index?noticeUID=CO1.NTC.2246996&amp;isFromPublicArea=True&amp;isModal=False</t>
  </si>
  <si>
    <t>FDLSCD-411-2021 (61695)</t>
  </si>
  <si>
    <t>https://community.secop.gov.co/Public/Tendering/ContractNoticePhases/View?PPI=CO1.PPI.15031732&amp;isFromPublicArea=True&amp;isModal=False</t>
  </si>
  <si>
    <t>FDLSCD-412-2021 (60882)</t>
  </si>
  <si>
    <t>https://community.secop.gov.co/Public/Tendering/OpportunityDetail/Index?noticeUID=CO1.NTC.2243798&amp;isFromPublicArea=True&amp;isModal=False</t>
  </si>
  <si>
    <t>FDLSCD-413-2021 (60415)</t>
  </si>
  <si>
    <t>https://community.secop.gov.co/Public/Tendering/OpportunityDetail/Index?noticeUID=CO1.NTC.2278746&amp;isFromPublicArea=True&amp;isModal=False</t>
  </si>
  <si>
    <t>FDLSCD-414-2021 (60878)</t>
  </si>
  <si>
    <t>https://community.secop.gov.co/Public/Tendering/OpportunityDetail/Index?noticeUID=CO1.NTC.2248629&amp;isFromPublicArea=True&amp;isModal=False</t>
  </si>
  <si>
    <t>FDLSCI-416-2021 (61451)</t>
  </si>
  <si>
    <t>https://community.secop.gov.co/Public/Tendering/OpportunityDetail/Index?noticeUID=CO1.NTC.2258163&amp;isFromPublicArea=True&amp;isModal=False</t>
  </si>
  <si>
    <t>FDLSSAMC-7-2021(60462)</t>
  </si>
  <si>
    <t>https://community.secop.gov.co/Public/Tendering/ContractNoticePhases/View?PPI=CO1.PPI.14340212&amp;isFromPublicArea=True&amp;isModal=False</t>
  </si>
  <si>
    <t>FDLSCD-417-2021(60701)</t>
  </si>
  <si>
    <t>https://community.secop.gov.co/Public/Tendering/OpportunityDetail/Index?noticeUID=CO1.NTC.2264192&amp;isFromPublicArea=True&amp;isModal=False</t>
  </si>
  <si>
    <t>FDLSMC-8-2021(62153)</t>
  </si>
  <si>
    <t>https://community.secop.gov.co/Public/Tendering/OpportunityDetail/Index?noticeUID=CO1.NTC.2248996&amp;isFromPublicArea=True&amp;isModal=False</t>
  </si>
  <si>
    <t>FDLSCD-418-2021 (62247)</t>
  </si>
  <si>
    <t>FDLSCD-419-2021(62247)</t>
  </si>
  <si>
    <t>https://community.secop.gov.co/Public/Tendering/OpportunityDetail/Index?noticeUID=CO1.NTC.2279455&amp;isFromPublicArea=True&amp;isModal=False</t>
  </si>
  <si>
    <t>FDLSCD-420-2021 (62248)</t>
  </si>
  <si>
    <t>https://community.secop.gov.co/Public/Tendering/OpportunityDetail/Index?noticeUID=CO1.NTC.2279434&amp;isFromPublicArea=True&amp;isModal=False</t>
  </si>
  <si>
    <t>FDLSCD-421-2021(60883)</t>
  </si>
  <si>
    <t>https://community.secop.gov.co/Public/Tendering/OpportunityDetail/Index?noticeUID=CO1.NTC.2278798&amp;isFromPublicArea=True&amp;isModal=False</t>
  </si>
  <si>
    <t>FDLSCD-422-2021(60884)</t>
  </si>
  <si>
    <t>https://community.secop.gov.co/Public/Tendering/OpportunityDetail/Index?noticeUID=CO1.NTC.2277748&amp;isFromPublicArea=True&amp;isModal=False</t>
  </si>
  <si>
    <t>https://community.secop.gov.co/Public/Tendering/OpportunityDetail/Index?noticeUID=CO1.NTC.2276035&amp;isFromPublicArea=True&amp;isModal=False</t>
  </si>
  <si>
    <t>FDLSCD-423-2021 (60876)</t>
  </si>
  <si>
    <t>https://community.secop.gov.co/Public/Tendering/ContractNoticePhases/View?PPI=CO1.PPI.15220940&amp;isFromPublicArea=True&amp;isModal=False</t>
  </si>
  <si>
    <t>FDLSCD-424-2021 (61527)</t>
  </si>
  <si>
    <t>https://community.secop.gov.co/Public/Tendering/OpportunityDetail/Index?noticeUID=CO1.NTC.2276596&amp;isFromPublicArea=True&amp;isModal=False</t>
  </si>
  <si>
    <t>FDLSCD-425-2021(60879)</t>
  </si>
  <si>
    <t>https://community.secop.gov.co/Public/Tendering/OpportunityDetail/Index?noticeUID=CO1.NTC.2278876&amp;isFromPublicArea=True&amp;isModal=False</t>
  </si>
  <si>
    <t>FDLSCD-426-2021(60901)</t>
  </si>
  <si>
    <t>https://community.secop.gov.co/Public/Tendering/OpportunityDetail/Index?noticeUID=CO1.NTC.2292798&amp;isFromPublicArea=True&amp;isModal=False</t>
  </si>
  <si>
    <t>FDLSCD-427-2021 (61881)</t>
  </si>
  <si>
    <t>https://community.secop.gov.co/Public/Tendering/OpportunityDetail/Index?noticeUID=CO1.NTC.2295544&amp;isFromPublicArea=True&amp;isModal=False</t>
  </si>
  <si>
    <t>FDLSCD-428-2021(60876)</t>
  </si>
  <si>
    <t>FDLSSAMC-12-2021 (61447)</t>
  </si>
  <si>
    <t>https://community.secop.gov.co/Public/Tendering/ContractNoticePhases/View?PPI=CO1.PPI.14822669&amp;isFromPublicArea=True&amp;isModal=False</t>
  </si>
  <si>
    <t>FDLSCD-429-2021 (60971)</t>
  </si>
  <si>
    <t>https://community.secop.gov.co/Public/Tendering/OpportunityDetail/Index?noticeUID=CO1.NTC.2289841&amp;isFromPublicArea=True&amp;isModal=False</t>
  </si>
  <si>
    <t>FDLSSASI-3-2021(61653)</t>
  </si>
  <si>
    <t>https://community.secop.gov.co/Public/Tendering/OpportunityDetail/Index?noticeUID=CO1.NTC.2246522&amp;isFromPublicArea=True&amp;isModal=False</t>
  </si>
  <si>
    <t>FDLSCD-430-2021(61895)</t>
  </si>
  <si>
    <t>https://community.secop.gov.co/Public/Tendering/OpportunityDetail/Index?noticeUID=CO1.NTC.2303736&amp;isFromPublicArea=True&amp;isModal=False</t>
  </si>
  <si>
    <t>FDLSMC-9-2021(62708)</t>
  </si>
  <si>
    <t>https://community.secop.gov.co/Public/Tendering/OpportunityDetail/Index?noticeUID=CO1.NTC.2284166&amp;isFromPublicArea=True&amp;isModal=False</t>
  </si>
  <si>
    <t>FDLSCD-432-2021 (61443)</t>
  </si>
  <si>
    <t>https://community.secop.gov.co/Public/Tendering/OpportunityDetail/Index?noticeUID=CO1.NTC.2308414&amp;isFromPublicArea=True&amp;isModal=False</t>
  </si>
  <si>
    <t>FDLSCD-433-2021-(61443)</t>
  </si>
  <si>
    <t>https://community.secop.gov.co/Public/Tendering/OpportunityDetail/Index?noticeUID=CO1.NTC.2320451&amp;isFromPublicArea=True&amp;isModal=False</t>
  </si>
  <si>
    <t>FDLSCD-434-2021 (61527)</t>
  </si>
  <si>
    <t>https://community.secop.gov.co/Public/Tendering/OpportunityDetail/Index?noticeUID=CO1.NTC.2325721&amp;isFromPublicArea=True&amp;isModal=False</t>
  </si>
  <si>
    <t>FDLSCD-435-2021 (61443)</t>
  </si>
  <si>
    <t>https://community.secop.gov.co/Public/Tendering/OpportunityDetail/Index?noticeUID=CO1.NTC.2314138&amp;isFromPublicArea=True&amp;isModal=False</t>
  </si>
  <si>
    <t>FDLSCD-436-2021(61444)</t>
  </si>
  <si>
    <t>https://community.secop.gov.co/Public/Tendering/OpportunityDetail/Index?noticeUID=CO1.NTC.2302867&amp;isFromPublicArea=True&amp;isModal=False</t>
  </si>
  <si>
    <t>FDLSSAMC-11-2021(60604)</t>
  </si>
  <si>
    <t>https://community.secop.gov.co/Public/Tendering/OpportunityDetail/Index?noticeUID=CO1.NTC.2174759&amp;isFromPublicArea=True&amp;isModal=False</t>
  </si>
  <si>
    <t>FDLSLP-1-2021(60793)</t>
  </si>
  <si>
    <t>https://community.secop.gov.co/Public/Tendering/OpportunityDetail/Index?noticeUID=CO1.NTC.2200543&amp;isFromPublicArea=True&amp;isModal=False</t>
  </si>
  <si>
    <t>FDLSMC-10-2021(62720)</t>
  </si>
  <si>
    <t>https://community.secop.gov.co/Public/Tendering/ContractNoticePhases/View?PPI=CO1.PPI.15314642&amp;isFromPublicArea=True&amp;isModal=False</t>
  </si>
  <si>
    <t>FDLSCD-437-2021 (61444)</t>
  </si>
  <si>
    <t>https://community.secop.gov.co/Public/Tendering/ContractNoticePhases/View?PPI=CO1.PPI.15668168&amp;isFromPublicArea=True&amp;isModal=False</t>
  </si>
  <si>
    <t>FDLSCD-438-2021 (61444)</t>
  </si>
  <si>
    <t>https://community.secop.gov.co/Public/Tendering/OpportunityDetail/Index?noticeUID=CO1.NTC.2333337&amp;isFromPublicArea=True&amp;isModal=False</t>
  </si>
  <si>
    <t>FDLSCD-439-2021 (61444)</t>
  </si>
  <si>
    <t>https://community.secop.gov.co/Public/Tendering/ContractNoticePhases/View?PPI=CO1.PPI.15592126&amp;isFromPublicArea=True&amp;isModal=False</t>
  </si>
  <si>
    <t>FDLSCD-440-2021(61875)</t>
  </si>
  <si>
    <t>https://community.secop.gov.co/Public/Tendering/ContractNoticePhases/View?PPI=CO1.PPI.15635935&amp;isFromPublicArea=True&amp;isModal=False</t>
  </si>
  <si>
    <t>FDLSCD-441-2021(61444)</t>
  </si>
  <si>
    <t>https://community.secop.gov.co/Public/Tendering/OpportunityDetail/Index?noticeUID=CO1.NTC.2329244&amp;isFromPublicArea=True&amp;isModal=False</t>
  </si>
  <si>
    <t>FDLSCD-442-2021 (61444)</t>
  </si>
  <si>
    <t>https://community.secop.gov.co/Public/Tendering/OpportunityDetail/Index?noticeUID=CO1.NTC.2343030&amp;isFromPublicArea=True&amp;isModal=False</t>
  </si>
  <si>
    <t>FDLSCD-443-2021(61444)</t>
  </si>
  <si>
    <t>https://community.secop.gov.co/Public/Tendering/ContractNoticePhases/View?PPI=CO1.PPI.15595871&amp;isFromPublicArea=True&amp;isModal=False</t>
  </si>
  <si>
    <t>FDLSCD-444-2021 (61444)</t>
  </si>
  <si>
    <t>https://community.secop.gov.co/Public/Tendering/OpportunityDetail/Index?noticeUID=CO1.NTC.2326903&amp;isFromPublicArea=True&amp;isModal=False</t>
  </si>
  <si>
    <t>FDLSCD-445-2021 (61444)</t>
  </si>
  <si>
    <t>https://community.secop.gov.co/Public/Tendering/OpportunityDetail/Index?noticeUID=CO1.NTC.2328852&amp;isFromPublicArea=True&amp;isModal=False</t>
  </si>
  <si>
    <t xml:space="preserve">FDLSSAMC-13-2021(61769) </t>
  </si>
  <si>
    <t>https://community.secop.gov.co/Public/Tendering/OpportunityDetail/Index?noticeUID=CO1.NTC.2266356&amp;isFromPublicArea=True&amp;isModal=False</t>
  </si>
  <si>
    <t>FDLSSAMC-14-2021(62541)</t>
  </si>
  <si>
    <t>https://community.secop.gov.co/Public/Tendering/ContractNoticePhases/View?PPI=CO1.PPI.15185378&amp;isFromPublicArea=True&amp;isModal=False</t>
  </si>
  <si>
    <t>FDLSSASI-4-2021(62537)</t>
  </si>
  <si>
    <t>https://community.secop.gov.co/Public/Tendering/ContractNoticePhases/View?PPI=CO1.PPI.15115318&amp;isFromPublicArea=True&amp;isModal=False</t>
  </si>
  <si>
    <t>FDLS – LP - 002 DE 2021 (61548)</t>
  </si>
  <si>
    <t>https://community.secop.gov.co/Public/Tendering/OpportunityDetail/Index?noticeUID=CO1.NTC.2268336&amp;isFromPublicArea=True&amp;isModal=False</t>
  </si>
  <si>
    <t>FDLSCD-447-2021(61444)</t>
  </si>
  <si>
    <t>https://community.secop.gov.co/Public/Tendering/OpportunityDetail/Index?noticeUID=CO1.NTC.2343151&amp;isFromPublicArea=True&amp;isModal=False</t>
  </si>
  <si>
    <t>FDLSCD-448-2021(61647)</t>
  </si>
  <si>
    <t>https://community.secop.gov.co/Public/Tendering/OpportunityDetail/Index?noticeUID=CO1.NTC.2342238&amp;isFromPublicArea=True&amp;isModal=False</t>
  </si>
  <si>
    <t>FDLSCD-449-2021(61644)</t>
  </si>
  <si>
    <t>https://community.secop.gov.co/Public/Tendering/OpportunityDetail/Index?noticeUID=CO1.NTC.2349546&amp;isFromPublicArea=True&amp;isModal=False</t>
  </si>
  <si>
    <t>FDLSCD-451-2021 (63432)</t>
  </si>
  <si>
    <t>https://community.secop.gov.co/Public/Tendering/OpportunityDetail/Index?noticeUID=CO1.NTC.2362311&amp;isFromPublicArea=True&amp;isModal=False</t>
  </si>
  <si>
    <t>FDLSCD-452-2021-(63557)</t>
  </si>
  <si>
    <t>https://community.secop.gov.co/Public/Tendering/OpportunityDetail/Index?noticeUID=CO1.NTC.2363278&amp;isFromPublicArea=True&amp;isModal=False</t>
  </si>
  <si>
    <t>FDLSCD-453-2021-(63675)</t>
  </si>
  <si>
    <t>https://community.secop.gov.co/Public/Tendering/OpportunityDetail/Index?noticeUID=CO1.NTC.2382427&amp;isFromPublicArea=True&amp;isModal=False</t>
  </si>
  <si>
    <t>FDLSCD-454-2021(63676)</t>
  </si>
  <si>
    <t>https://community.secop.gov.co/Public/Tendering/OpportunityDetail/Index?noticeUID=CO1.NTC.2360452&amp;isFromPublicArea=True&amp;isModal=False</t>
  </si>
  <si>
    <t>FDLSCD-455-2021(63835)</t>
  </si>
  <si>
    <t>https://community.secop.gov.co/Public/Tendering/OpportunityDetail/Index?noticeUID=CO1.NTC.2373474&amp;isFromPublicArea=True&amp;isModal=False</t>
  </si>
  <si>
    <t>FDLSSASI-5-2021(62608)</t>
  </si>
  <si>
    <t>https://community.secop.gov.co/Public/Tendering/OpportunityDetail/Index?noticeUID=CO1.NTC.2297110&amp;isFromPublicArea=True&amp;isModal=False</t>
  </si>
  <si>
    <t>FDLSMC-11-2021(63573)</t>
  </si>
  <si>
    <t>https://community.secop.gov.co/Public/Tendering/ContractNoticePhases/View?PPI=CO1.PPI.15681140&amp;isFromPublicArea=True&amp;isModal=False</t>
  </si>
  <si>
    <t>FDLSLP- 3-2021(61690)</t>
  </si>
  <si>
    <t>https://community.secop.gov.co/Public/Tendering/OpportunityDetail/Index?noticeUID=CO1.NTC.2287740&amp;isFromPublicArea=True&amp;isModal=False</t>
  </si>
  <si>
    <t>FDLSSASI-6-2021(62611)</t>
  </si>
  <si>
    <t>https://community.secop.gov.co/Public/Tendering/OpportunityDetail/Index?noticeUID=CO1.NTC.2312497&amp;isFromPublicArea=True&amp;isModal=False</t>
  </si>
  <si>
    <t>FDLSCI-456-2021(64126)</t>
  </si>
  <si>
    <t>https://community.secop.gov.co/Public/Tendering/OpportunityDetail/Index?noticeUID=CO1.NTC.2377825&amp;isFromPublicArea=True&amp;isModal=False</t>
  </si>
  <si>
    <t>FDLSCD-457-2021(63715)</t>
  </si>
  <si>
    <t>https://community.secop.gov.co/Public/Tendering/OpportunityDetail/Index?noticeUID=CO1.NTC.2378483&amp;isFromPublicArea=True&amp;isModal=False</t>
  </si>
  <si>
    <t>FDLSCD-458-2021 (63712)</t>
  </si>
  <si>
    <t>Presentación de oferta
https://community.secop.gov.co/Public/Tendering/OpportunityDetail/Index?noticeUID=CO1.NTC.2382626&amp;isFromPublicArea=True&amp;isModal=False</t>
  </si>
  <si>
    <t>FDLSCD-459-2021(62601)</t>
  </si>
  <si>
    <t>https://community.secop.gov.co/Public/Tendering/OpportunityDetail/Index?noticeUID=CO1.NTC.2385571&amp;isFromPublicArea=True&amp;isModal=False</t>
  </si>
  <si>
    <t>FDLSCD-460-2021-(62606)</t>
  </si>
  <si>
    <t>https://community.secop.gov.co/Public/Tendering/OpportunityDetail/Index?noticeUID=CO1.NTC.2383233&amp;isFromPublicArea=True&amp;isModal=False</t>
  </si>
  <si>
    <t>FDLSCI-461-2021(64530)</t>
  </si>
  <si>
    <t>https://community.secop.gov.co/Public/Tendering/ContractNoticePhases/View?PPI=CO1.PPI.15938772&amp;isFromPublicArea=True&amp;isModal=False</t>
  </si>
  <si>
    <t>FDLSCD-462-2021(63905)</t>
  </si>
  <si>
    <t>https://community.secop.gov.co/Public/Tendering/ContractNoticePhases/View?PPI=CO1.PPI.16038075&amp;isFromPublicArea=True&amp;isModal=False</t>
  </si>
  <si>
    <t>FDLSCI-463-2021(64364)</t>
  </si>
  <si>
    <t>https://community.secop.gov.co/Public/Tendering/OpportunityDetail/Index?noticeUID=CO1.NTC.2383722&amp;isFromPublicArea=True&amp;isModal=False</t>
  </si>
  <si>
    <t>FDLSCD-464-2021(63982)</t>
  </si>
  <si>
    <t>https://community.secop.gov.co/Public/Tendering/OpportunityDetail/Index?noticeUID=CO1.NTC.2395500&amp;isFromPublicArea=True&amp;isModal=False</t>
  </si>
  <si>
    <t>FDLSCD-466-2021(63932)</t>
  </si>
  <si>
    <t>https://community.secop.gov.co/Public/Tendering/OpportunityDetail/Index?noticeUID=CO1.NTC.2394135&amp;isFromPublicArea=True&amp;isModal=False</t>
  </si>
  <si>
    <t>FDLSCD-467-2021(63932</t>
  </si>
  <si>
    <t>https://community.secop.gov.co/Public/Tendering/ContractNoticePhases/View?PPI=CO1.PPI.16083818&amp;isFromPublicArea=True&amp;isModal=False</t>
  </si>
  <si>
    <t>FDLSCD-468-2021(61895)</t>
  </si>
  <si>
    <t>https://community.secop.gov.co/Public/Tendering/ContractNoticePhases/View?PPI=CO1.PPI.15991781&amp;isFromPublicArea=True&amp;isModal=False</t>
  </si>
  <si>
    <t>FDLSSASI-7-2021(62799)</t>
  </si>
  <si>
    <t>https://community.secop.gov.co/Public/Tendering/OpportunityDetail/Index?noticeUID=CO1.NTC.2322575&amp;isFromPublicArea=True&amp;isModal=False</t>
  </si>
  <si>
    <t>https://community.secop.gov.co/Public/Tendering/ContractNoticePhases/View?PPI=CO1.PPI.15376902&amp;isFromPublicArea=True&amp;isModal=False</t>
  </si>
  <si>
    <t>FDLSSAMC-15-2021(63104)</t>
  </si>
  <si>
    <t>https://community.secop.gov.co/Public/Tendering/OpportunityDetail/Index?noticeUID=CO1.NTC.2351268&amp;isFromPublicArea=True&amp;isModal=False</t>
  </si>
  <si>
    <t>FDLSCD-469-2021(62606)</t>
  </si>
  <si>
    <t>https://community.secop.gov.co/Public/Tendering/ContractNoticePhases/View?PPI=CO1.PPI.16085948&amp;isFromPublicArea=True&amp;isModal=False</t>
  </si>
  <si>
    <t>FDLSCD-470-2021 (63932)</t>
  </si>
  <si>
    <t>https://community.secop.gov.co/Public/Tendering/ContractNoticePhases/View?PPI=CO1.PPI.16122010&amp;isFromPublicArea=True&amp;isModal=False</t>
  </si>
  <si>
    <t>FDLSCMA-2-2021(63126)</t>
  </si>
  <si>
    <t>https://www.contratos.gov.co/consultas/detalleProceso.do?numConstancia=21-15-12426695&amp;g-recaptcha-response=03AGdBq24JrF3dGkDX5lGRx5rORYOqbd73150nu2nQ2rWF3I3tus3BMc5O0AXAbmup2UeLi7l4927tizPGqqbD_agcW6xdkmwsuzL-eVi46oTJ5udM6BxK4EuffXeWeaVwolwfMjOyWZlAombLw0p3pixmEGmJeG2A_-PbyZwPQoBYn_1NTEuLTXVGb_o2oEiuPcIuFykFLJ8qnNolVf5qlqadYHbntlMFF7NIiLaNepCnjLceT01Cj326G2rHBlN18Br1PKxUcCL0E_fTh3aM2FpAaxn141ofALj4JmIgWL1WGulSCyiHxqxV0Zmon-RaNhchedPEV5C0sYqMW0oy1ZxQ6M84Rhsba4hhFbJop3Gtzd_tLDkpvis_SlVthiRXdqnAk-ULq1HSMqkKLKIPRSSuMeevn1WB53Cl7kYxr1pxBx0kk4c1TzPWvZA-DtdFyUzBKRIM4Z765HPLSHIKcuRS_27JBTaF1g</t>
  </si>
  <si>
    <t>FDLSCMA-3-2021(63379)</t>
  </si>
  <si>
    <t>https://www.contratos.gov.co/consultas/detalleProceso.do?numConstancia=21-15-12448785&amp;g-recaptcha-response=03AGdBq25JWhUL8E7Nd-Q8cxJmfIZLE0DYAF8nRuZk8MV2QJxd3HAJ_yj4GuoQcnngfOOtKpTwewP8m_CsEj6kqkNHmHxp3V0dBFr5efsxr1kRJQw3abLOz34jmdIr9ROp9RDA5ztw96bkWhJx71AB6aqV0XoNDUYFR7xokCAOlsY43zVOMQ-W7EaEsq6GZhlr4FMLBqRddyfx7Xuaaka9CHsKP64s2Li9-R63_J7M-wSqJyH2_b4C9YwIeU9HyLmAGJDOFsuYA3C2lrK5eM5-zO6XDQQFtV4XDiB9-U6BWhXIWCmvJTK3CQYL3Tdd0AwTG5j6M04gMxPniXWb3gjvJXrIvuEsOSe8ouFY7eZqKo4ti6eEW7_iq1vRJuifgzxVPu9DLjSpAGNttrceNy-PGZHufJmteQ8LrKHzKLAOvIzfMLp5dql1Z-WujWXJ5uwAaVZBLflHMWEkYqSt4XJn-KpWVJMBL8sE1g</t>
  </si>
  <si>
    <t>FDLSCD-472-2021(65056)</t>
  </si>
  <si>
    <t>https://community.secop.gov.co/Public/Tendering/OpportunityDetail/Index?noticeUID=CO1.NTC.2449964&amp;isFromPublicArea=True&amp;isModal=False</t>
  </si>
  <si>
    <t>FDLSSASI-8-2021(63427)</t>
  </si>
  <si>
    <t>https://community.secop.gov.co/Public/Tendering/OpportunityDetail/Index?noticeUID=CO1.NTC.2396868&amp;isFromPublicArea=True&amp;isModal=False</t>
  </si>
  <si>
    <t>FDLSLP-5-2021(63138)</t>
  </si>
  <si>
    <t>https://community.secop.gov.co/Public/Tendering/OpportunityDetail/Index?noticeUID=CO1.NTC.2365670&amp;isFromPublicArea=True&amp;isModal=False</t>
  </si>
  <si>
    <t>FDLSSASI-11-2021(64014)</t>
  </si>
  <si>
    <t>https://community.secop.gov.co/Public/Tendering/ContractNoticePhases/View?PPI=CO1.PPI.15867334&amp;isFromPublicArea=True&amp;isModal=False</t>
  </si>
  <si>
    <t>FDLSCD-474-2021(64805)</t>
  </si>
  <si>
    <t>https://community.secop.gov.co/Public/Tendering/ContractNoticePhases/View?PPI=CO1.PPI.16372513&amp;isFromPublicArea=True&amp;isModal=False</t>
  </si>
  <si>
    <t>FDLSLP-004-2021 (63203)</t>
  </si>
  <si>
    <t>https://community.secop.gov.co/Public/Tendering/OpportunityDetail/Index?noticeUID=CO1.NTC.2378863&amp;isFromPublicArea=True&amp;isModal=False</t>
  </si>
  <si>
    <t>FDLSSASI-10-2021(64002)</t>
  </si>
  <si>
    <t>https://community.secop.gov.co/Public/Tendering/OpportunityDetail/Index?noticeUID=CO1.NTC.2403270&amp;isFromPublicArea=True&amp;isModal=False</t>
  </si>
  <si>
    <t>FDLSLP-9-2021(63470)</t>
  </si>
  <si>
    <t>https://community.secop.gov.co/Public/Tendering/OpportunityDetail/Index?noticeUID=CO1.NTC.2411108&amp;isFromPublicArea=True&amp;isModal=False</t>
  </si>
  <si>
    <t>FDLSLP-7-2021 (63746)</t>
  </si>
  <si>
    <t>https://community.secop.gov.co/Public/Tendering/OpportunityDetail/Index?noticeUID=CO1.NTC.2400250&amp;isFromPublicArea=True&amp;isModal=False</t>
  </si>
  <si>
    <t>FDLSLP-12-2021(64151)</t>
  </si>
  <si>
    <t>https://community.secop.gov.co/Public/Tendering/OpportunityDetail/Index?noticeUID=CO1.NTC.2418926&amp;isFromPublicArea=True&amp;isModal=False</t>
  </si>
  <si>
    <t>LICITACIÓN PÚBLICA FDLS-6-2021(63597)</t>
  </si>
  <si>
    <t>https://community.secop.gov.co/Public/Tendering/OpportunityDetail/Index?noticeUID=CO1.NTC.2400257&amp;isFromPublicArea=True&amp;isModal=False</t>
  </si>
  <si>
    <t>https://community.secop.gov.co/Public/Tendering/ContractNoticePhases/View?PPI=CO1.PPI.15783294&amp;isFromPublicArea=True&amp;isModal=False</t>
  </si>
  <si>
    <t>FDLSSASI-9-2021(63617)</t>
  </si>
  <si>
    <t>https://community.secop.gov.co/Public/Tendering/OpportunityDetail/Index?noticeUID=CO1.NTC.2400764&amp;isFromPublicArea=True&amp;isModal=False</t>
  </si>
  <si>
    <t>FDLSMC-13-2021(68210)</t>
  </si>
  <si>
    <t>https://community.secop.gov.co/Public/Tendering/ContractNoticePhases/View?PPI=CO1.PPI.16407516&amp;isFromPublicArea=True&amp;isModal=False</t>
  </si>
  <si>
    <t>FDLSMC-14-2021(66970)</t>
  </si>
  <si>
    <t>https://community.secop.gov.co/Public/Tendering/OpportunityDetail/Index?noticeUID=CO1.NTC.2456473&amp;isFromPublicArea=True&amp;isModal=False</t>
  </si>
  <si>
    <t>FDLSSASI-12-2021(65390)</t>
  </si>
  <si>
    <t>https://community.secop.gov.co/Public/Tendering/ContractNoticePhases/View?PPI=CO1.PPI.16158362&amp;isFromPublicArea=True&amp;isModal=Fals</t>
  </si>
  <si>
    <t>FDLSSAMC-17-2021(65378)</t>
  </si>
  <si>
    <t>https://community.secop.gov.co/Public/Tendering/OpportunityDetail/Index?noticeUID=CO1.NTC.2451523&amp;isFromPublicArea=True&amp;isModal=False</t>
  </si>
  <si>
    <t>FDLSLP-13-2021(64256)</t>
  </si>
  <si>
    <t>https://community.secop.gov.co/Public/Tendering/OpportunityDetail/Index?noticeUID=CO1.NTC.2420447&amp;isFromPublicArea=True&amp;isModal=False</t>
  </si>
  <si>
    <t>FDLSSAMC-18-2021 (65069)</t>
  </si>
  <si>
    <t>https://community.secop.gov.co/Public/Tendering/OpportunityDetail/Index?noticeUID=CO1.NTC.2454674&amp;isFromPublicArea=True&amp;isModal=False</t>
  </si>
  <si>
    <t>FDLSMC-15-2021(68250)</t>
  </si>
  <si>
    <t>https://community.secop.gov.co/Public/Tendering/OpportunityDetail/Index?noticeUID=CO1.NTC.2467305&amp;isFromPublicArea=True&amp;isModal=False</t>
  </si>
  <si>
    <t>FDLSLP-10-2021(63290)</t>
  </si>
  <si>
    <t>https://community.secop.gov.co/Public/Tendering/OpportunityDetail/Index?noticeUID=CO1.NTC.2405436&amp;isFromPublicArea=True&amp;isModal=False</t>
  </si>
  <si>
    <t>FDLSLP-11-2021(63681)</t>
  </si>
  <si>
    <t>https://community.secop.gov.co/Public/Tendering/OpportunityDetail/Index?noticeUID=CO1.NTC.2417437&amp;isFromPublicArea=True&amp;isModal=False</t>
  </si>
  <si>
    <t>FDLSCD-477-2021(69159)</t>
  </si>
  <si>
    <t>https://community.secop.gov.co/Public/Tendering/OpportunityDetail/Index?noticeUID=CO1.NTC.2481330&amp;isFromPublicArea=True&amp;isModal=False</t>
  </si>
  <si>
    <t>FDLSCMA-5-2021(64169)</t>
  </si>
  <si>
    <t>https://community.secop.gov.co/Public/Tendering/OpportunityDetail/Index?noticeUID=CO1.NTC.2443551&amp;isFromPublicArea=True&amp;isModal=False</t>
  </si>
  <si>
    <t>FDLSCMA-6-2021(64598)</t>
  </si>
  <si>
    <t>https://community.secop.gov.co/Public/Tendering/OpportunityDetail/Index?noticeUID=CO1.NTC.2438806&amp;isFromPublicArea=True&amp;isModal=False</t>
  </si>
  <si>
    <t>O.C. 83916</t>
  </si>
  <si>
    <t>https://colombiacompra.gov.co/tienda-virtual-del-estado-colombiano/ordenes-compra/83916</t>
  </si>
  <si>
    <t>O.C. 83918</t>
  </si>
  <si>
    <t>https://colombiacompra.gov.co/tienda-virtual-del-estado-colombiano/ordenes-compra/83918</t>
  </si>
  <si>
    <t>O.C. 83919</t>
  </si>
  <si>
    <t>https://colombiacompra.gov.co/tienda-virtual-del-estado-colombiano/ordenes-compra/83919</t>
  </si>
  <si>
    <t>O.C.83922</t>
  </si>
  <si>
    <t>https://colombiacompra.gov.co/tienda-virtual-del-estado-colombiano/ordenes-compra/83922</t>
  </si>
  <si>
    <t>O.C 83924</t>
  </si>
  <si>
    <t>https://colombiacompra.gov.co/tienda-virtual-del-estado-colombiano/ordenes-compra/83924</t>
  </si>
  <si>
    <t>O.C. 83925</t>
  </si>
  <si>
    <t>https://colombiacompra.gov.co/tienda-virtual-del-estado-colombiano/ordenes-compra/83925</t>
  </si>
  <si>
    <t>1022371094         91518165</t>
  </si>
  <si>
    <t>OMAR DARIO CORTES CUBILLOS    JESUS PEDRO NEL SERRANO MENESES</t>
  </si>
  <si>
    <t>50%    50%</t>
  </si>
  <si>
    <t>FDLSCD-312-2021 (59268)</t>
  </si>
  <si>
    <t>https://community.secop.gov.co/Public/Tendering/OpportunityDetail/Index?noticeUID=CO1.NTC.2054208&amp;isFromPublicArea=True&amp;isModal=False</t>
  </si>
  <si>
    <t>Orden de compra No. 67570 de 2021</t>
  </si>
  <si>
    <t>https://www.colombiacompra.gov.co/tienda-virtual-del-estado-colombiano/ordenes-compra/67570</t>
  </si>
  <si>
    <t>Orden de compra No. 67722 de 2021</t>
  </si>
  <si>
    <t>https://www.colombiacompra.gov.co/tienda-virtual-del-estado-colombiano/ordenes-compra/67722</t>
  </si>
  <si>
    <t xml:space="preserve">Orden de compra No. 
68065 de 2021 </t>
  </si>
  <si>
    <t>https://www.colombiacompra.gov.co/tienda-virtual-del-estado-colombiano/ordenes-compra/68065</t>
  </si>
  <si>
    <t>Orden de compra No. 
68066 de 2021</t>
  </si>
  <si>
    <t>https://www.colombiacompra.gov.co/tienda-virtual-del-estado-colombiano/ordenes-compra/68066</t>
  </si>
  <si>
    <t>Orden de compra No. 
70706 de 2021</t>
  </si>
  <si>
    <t>https://www.colombiacompra.gov.co/tienda-virtual-del-estado-colombiano/ordenes-compra/70706</t>
  </si>
  <si>
    <t>Orden de compra No. 76261</t>
  </si>
  <si>
    <t>https://colombiacompra.gov.co/tienda-virtual-del-estado-colombiano/ordenes-compra/76261</t>
  </si>
  <si>
    <t>Orden de Compra No. 77595</t>
  </si>
  <si>
    <t>https://colombiacompra.gov.co/tienda-virtual-del-estado-colombiano/ordenes-compra/77595</t>
  </si>
  <si>
    <t>ORDEN DE COMPRA 78889</t>
  </si>
  <si>
    <t>https://colombiacompra.gov.co/tienda-virtual-del-estado-colombiano/ordenes-compra/78889</t>
  </si>
  <si>
    <t>ORDEN DE COMPRA 80398</t>
  </si>
  <si>
    <t>https://colombiacompra.gov.co/tienda-virtual-del-estado-colombiano/ordenes-compra/80398</t>
  </si>
  <si>
    <t>ORDEN DE COMPRA 80399</t>
  </si>
  <si>
    <t>https://colombiacompra.gov.co/tienda-virtual-del-estado-colombiano/ordenes-compra/80399</t>
  </si>
  <si>
    <t>ORDEN DE COMPRA 80405</t>
  </si>
  <si>
    <t>https://colombiacompra.gov.co/tienda-virtual-del-estado-colombiano/ordenes-compra/80405</t>
  </si>
  <si>
    <t>ORDEN DE COMPRA 80412</t>
  </si>
  <si>
    <t>https://colombiacompra.gov.co/tienda-virtual-del-estado-colombiano/ordenes-compra/80412</t>
  </si>
  <si>
    <t>ORDEN DE COMPRA 80607</t>
  </si>
  <si>
    <t>https://colombiacompra.gov.co/tienda-virtual-del-estado-colombiano/ordenes-compra/80607</t>
  </si>
  <si>
    <t>ORDEN DE COMPRA 80890</t>
  </si>
  <si>
    <t>https://colombiacompra.gov.co/tienda-virtual-del-estado-colombiano/ordenes-compra/80890</t>
  </si>
  <si>
    <t>FDLSUBA-LP-004-2020</t>
  </si>
  <si>
    <t>https://community.secop.gov.co/Public/Tendering/OpportunityDetail/Index?noticeUID=CO1.NTC.1589453&amp;isFromPublicArea=True&amp;isModal=False</t>
  </si>
  <si>
    <t>FDLSUBA-CMA-005-2020</t>
  </si>
  <si>
    <t>https://community.secop.gov.co/Public/Tendering/OpportunityDetail/Index?noticeUID=CO1.NTC.1591634&amp;isFromPublicArea=True&amp;isModal=False</t>
  </si>
  <si>
    <t>FDLSUBA-LP-002-2020</t>
  </si>
  <si>
    <t>https://community.secop.gov.co/Public/Tendering/OpportunityDetail/Index?noticeUID=CO1.NTC.1582329&amp;isFromPublicArea=True&amp;isModal=False</t>
  </si>
  <si>
    <t>FDLSUBA-SASI-006-2020</t>
  </si>
  <si>
    <t>https://community.secop.gov.co/Public/Tendering/OpportunityDetail/Index?noticeUID=CO1.NTC.1596029&amp;isFromPublicArea=True&amp;isModal=False</t>
  </si>
  <si>
    <t>FDLSUBA-CMA-002-2019</t>
  </si>
  <si>
    <t>FDLSUBA-CMA-006-2019</t>
  </si>
  <si>
    <t>https://community.secop.gov.co/Public/Tendering/OpportunityDetail/Index?noticeUID=CO1.NTC.844906&amp;isFromPublicArea=True&amp;isModal=False</t>
  </si>
  <si>
    <t>FDLSUBA-SASI-003-2019</t>
  </si>
  <si>
    <t>FDLSUBA-433-2020</t>
  </si>
  <si>
    <t>https://www.contratos.gov.co/consultas/detalleProceso.do?numConstancia=21-22-23751&amp;g-recaptcha-response=03AGdBq26fwohkLhhqgfIt4MQzaK9nFeNGiMRAPQB8tIWfFVbOmzUEPJhxAaF80oXm2QnlLnX_vW5sdepXJ1WOCmay24WYQCaqQlZ56FAUWdFcT0iKH1fKEC0g5y-pqXb6Q0ok856VH5sv2eWH5ErL8q3PQoAN3bzyrASka9_yqRDAK5ZTkVk3GL0xukuYAqpJJ8CoMUyzEoiYzfgSiUbIo0K5d28KBDNSmQwXk1dEi2txzyYluc3wR3aloDi7hXLlJ4GPkWVShI8qzuxd5DECTI6UfI8BWA7tSXFjG35G_fyp9BD1FfgdFkY9DUzLzOTO_qCpdAdFlcmYNsSiAOaPS18rInQrjoOSFzNLyh-GSPoln-IddUyiUK0sQAIyMiDrk0hl7qloFFhSPDJSq2hW5JH8NNu1VDSSP9gGb3HY26q7JANJSDS3LxrzWTTkd-OMUkrF4-sBCGWZBWp4W8J9hRNJqOe-94Xq-w</t>
  </si>
  <si>
    <t>FDLS-MC-006-2020</t>
  </si>
  <si>
    <t>https://community.secop.gov.co/Public/Tendering/OpportunityDetail/Index?noticeUID=CO1.NTC.1543941&amp;isFromPublicArea=True&amp;isModal=False</t>
  </si>
  <si>
    <t>ORDEN DE COMPRA 53239</t>
  </si>
  <si>
    <t>https://colombiacompra.gov.co/tienda-virtual-del-estado-colombiano/ordenes-compra/53239</t>
  </si>
  <si>
    <t>ORDEN DE COMPRA 55219</t>
  </si>
  <si>
    <t>https://colombiacompra.gov.co/tienda-virtual-del-estado-colombiano/ordenes-compra/55219</t>
  </si>
  <si>
    <t>ORDEN DE COMPRA 70707</t>
  </si>
  <si>
    <t>https://colombiacompra.gov.co/tienda-virtual-del-estado-colombiano/ordenes-compra/70707</t>
  </si>
  <si>
    <t>ORDEN DE COMPRA 81135</t>
  </si>
  <si>
    <t>https://colombiacompra.gov.co/tienda-virtual-del-estado-colombiano/ordenes-compra/81135</t>
  </si>
  <si>
    <t>https://www.secop.gov.co/CO1BusinessLine/Tendering/ContractNoticeView/Index?prevCtxLbl=Buscar+procesos&amp;prevCtxUrl=https%3a%2f%2fwww.secop.gov.co%3a443%2fCO1BusinessLine%2fTendering%2fContractNoticeManagement%2fIndex&amp;notice=CO1.NTC.844906</t>
  </si>
  <si>
    <t>https://www.secop.gov.co/CO1BusinessLine/Tendering/ContractNoticeView/Index?prevCtxLbl=Buscar+procesos&amp;prevCtxUrl=https%3a%2f%2fwww.secop.gov.co%3a443%2fCO1BusinessLine%2fTendering%2fContractNoticeManagement%2fIndex&amp;notice=CO1.NTC.1004213</t>
  </si>
  <si>
    <t>1065374338 / 73141686</t>
  </si>
  <si>
    <t>MARIA ELENA VERGARA CARRASCAL  / LACIDES JAVIER BANQUEZ PAYARES</t>
  </si>
  <si>
    <t>70% / 30%</t>
  </si>
  <si>
    <t xml:space="preserve">OBLIGACIONES POR PAGAR VIGENCIAS ANTERIORES </t>
  </si>
  <si>
    <t>Obligaciones x pagar vigencias anteriores</t>
  </si>
  <si>
    <t xml:space="preserve">ALCALDIA DE SUBA VIGENCIAS ANTERIORES </t>
  </si>
  <si>
    <t>Total</t>
  </si>
  <si>
    <t>PLAN ANUAL DE ADQUISIONES</t>
  </si>
  <si>
    <t>Entidad</t>
  </si>
  <si>
    <t>Sector</t>
  </si>
  <si>
    <t>Responsable diligenciamiento</t>
  </si>
  <si>
    <t>Número contacto y correo electrónico</t>
  </si>
  <si>
    <r>
      <t xml:space="preserve">A continuación registre la información del Plan Anual de Adquisiciones vigencia 2021,  diligencie el presupuesto total,  el presupuesto programado y contratado del </t>
    </r>
    <r>
      <rPr>
        <b/>
        <sz val="12"/>
        <color rgb="FFFF0000"/>
        <rFont val="Times New Roman"/>
        <family val="1"/>
      </rPr>
      <t>1 de septiembre al 31 de diciembre de 2021</t>
    </r>
    <r>
      <rPr>
        <sz val="12"/>
        <color theme="1"/>
        <rFont val="Times New Roman"/>
        <family val="1"/>
      </rPr>
      <t>, igualmente la fecha de la primera y ultima públicación del PAA en SECOP, y el número de modificaciones realizadas.</t>
    </r>
  </si>
  <si>
    <t>Presupuesto Total PAA</t>
  </si>
  <si>
    <t>Presupuesto programado
Septiembre 1 a 31 de diciembre de 2021</t>
  </si>
  <si>
    <t>Presupuesto contratado
Septiembre 1 a 31 de diciembre de 2021</t>
  </si>
  <si>
    <t>Fecha Primera Publicación
D/M/A</t>
  </si>
  <si>
    <t>Última fecha de modificación
D/M/A</t>
  </si>
  <si>
    <t>Número modificaciones</t>
  </si>
  <si>
    <t>Alcaldía Local de Suba</t>
  </si>
  <si>
    <t>Andrés Santos Petrel</t>
  </si>
  <si>
    <t>yury.santos@gobiernobogota.gov.co Tel: 6620222 Ext 1144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</si>
</sst>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0.00_);_(* \(#,##0.00\);_(* &quot;-&quot;??_);_(@_)"/>
    <numFmt numFmtId="165" formatCode="&quot;$&quot;\ #,##0.00"/>
    <numFmt numFmtId="166" formatCode="0.0"/>
    <numFmt numFmtId="167" formatCode="&quot;$&quot;\ #,##0"/>
    <numFmt numFmtId="168" formatCode="_(* #,##0_);_(* \(#,##0\);_(* &quot;-&quot;??_);_(@_)"/>
    <numFmt numFmtId="169" formatCode="_-&quot;$&quot;\ * #,##0_-;\-&quot;$&quot;\ * #,##0_-;_-&quot;$&quot;\ * &quot;-&quot;??_-;_-@_-"/>
  </numFmts>
  <fonts count="41" x14ac:knownFonts="1">
    <font>
      <sz val="11"/>
      <color theme="1"/>
      <name val="Calibri"/>
      <family val="2"/>
      <scheme val="minor"/>
    </font>
    <font>
      <sz val="11"/>
      <color theme="1"/>
      <name val="Calibri"/>
      <family val="2"/>
      <scheme val="minor"/>
    </font>
    <font>
      <b/>
      <sz val="10"/>
      <name val="Times New Roman"/>
      <family val="1"/>
    </font>
    <font>
      <sz val="10"/>
      <color rgb="FF000000"/>
      <name val="Arial"/>
      <family val="2"/>
    </font>
    <font>
      <b/>
      <sz val="11"/>
      <color theme="1"/>
      <name val="Calibri"/>
      <family val="2"/>
      <scheme val="minor"/>
    </font>
    <font>
      <b/>
      <sz val="14"/>
      <name val="Times New Roman"/>
      <family val="1"/>
    </font>
    <font>
      <sz val="10"/>
      <name val="Times New Roman"/>
      <family val="1"/>
    </font>
    <font>
      <b/>
      <sz val="12"/>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color theme="0"/>
      <name val="Calibri"/>
      <family val="2"/>
      <scheme val="minor"/>
    </font>
    <font>
      <sz val="11"/>
      <name val="Times New Roman"/>
      <family val="1"/>
    </font>
    <font>
      <sz val="12"/>
      <name val="Times New Roman"/>
      <family val="1"/>
    </font>
    <font>
      <sz val="11"/>
      <name val="Arial Narrow"/>
      <family val="2"/>
    </font>
    <font>
      <sz val="11"/>
      <color theme="1"/>
      <name val="Times New Roman"/>
      <family val="1"/>
    </font>
    <font>
      <sz val="11"/>
      <color indexed="8"/>
      <name val="Times New Roman"/>
      <family val="1"/>
    </font>
    <font>
      <sz val="9"/>
      <name val="Times New Roman"/>
      <family val="1"/>
    </font>
    <font>
      <sz val="11"/>
      <color theme="0" tint="-4.9989318521683403E-2"/>
      <name val="Calibri"/>
      <family val="2"/>
      <scheme val="minor"/>
    </font>
    <font>
      <sz val="11"/>
      <color rgb="FFFF0000"/>
      <name val="Calibri"/>
      <family val="2"/>
      <scheme val="minor"/>
    </font>
    <font>
      <sz val="5"/>
      <color theme="1"/>
      <name val="Arial"/>
      <family val="2"/>
    </font>
    <font>
      <sz val="12"/>
      <name val="Arial Narrow"/>
      <family val="2"/>
    </font>
    <font>
      <sz val="9"/>
      <color rgb="FF000000"/>
      <name val="Tahoma"/>
      <family val="2"/>
    </font>
    <font>
      <b/>
      <sz val="9"/>
      <color rgb="FF000000"/>
      <name val="Tahoma"/>
      <family val="2"/>
    </font>
    <font>
      <b/>
      <sz val="12"/>
      <color theme="5" tint="-0.499984740745262"/>
      <name val="Times New Roman"/>
      <family val="1"/>
    </font>
    <font>
      <b/>
      <sz val="11"/>
      <name val="Times New Roman"/>
      <family val="1"/>
    </font>
    <font>
      <sz val="11"/>
      <color rgb="FF000000"/>
      <name val="Calibri"/>
      <family val="2"/>
      <scheme val="minor"/>
    </font>
    <font>
      <sz val="11"/>
      <name val="Calibri"/>
      <family val="2"/>
      <scheme val="minor"/>
    </font>
    <font>
      <b/>
      <sz val="11"/>
      <color theme="1"/>
      <name val="Times New Roman"/>
      <family val="1"/>
    </font>
    <font>
      <b/>
      <sz val="12"/>
      <color theme="1"/>
      <name val="Times New Roman"/>
      <family val="1"/>
    </font>
    <font>
      <sz val="12"/>
      <color theme="1"/>
      <name val="Times New Roman"/>
      <family val="1"/>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20" fillId="0" borderId="0" applyNumberFormat="0" applyFill="0" applyBorder="0" applyAlignment="0" applyProtection="0"/>
    <xf numFmtId="44" fontId="1" fillId="0" borderId="0" applyFont="0" applyFill="0" applyBorder="0" applyAlignment="0" applyProtection="0"/>
  </cellStyleXfs>
  <cellXfs count="328">
    <xf numFmtId="0" fontId="0" fillId="0" borderId="0" xfId="0"/>
    <xf numFmtId="0" fontId="10" fillId="3" borderId="5" xfId="0" applyFont="1" applyFill="1" applyBorder="1" applyAlignment="1">
      <alignment vertical="center"/>
    </xf>
    <xf numFmtId="0" fontId="4" fillId="0" borderId="0" xfId="0" applyFont="1"/>
    <xf numFmtId="0" fontId="11" fillId="0" borderId="0" xfId="0" applyFont="1" applyAlignment="1"/>
    <xf numFmtId="0" fontId="12" fillId="0" borderId="16" xfId="0" applyFont="1" applyFill="1" applyBorder="1" applyAlignment="1">
      <alignment vertical="center"/>
    </xf>
    <xf numFmtId="166" fontId="0" fillId="0" borderId="0" xfId="0" applyNumberFormat="1" applyProtection="1">
      <protection hidden="1"/>
    </xf>
    <xf numFmtId="0" fontId="11" fillId="0" borderId="0" xfId="0" applyFont="1" applyAlignment="1">
      <alignment horizontal="left"/>
    </xf>
    <xf numFmtId="0" fontId="9" fillId="0" borderId="0" xfId="0" applyFont="1" applyProtection="1">
      <protection hidden="1"/>
    </xf>
    <xf numFmtId="0" fontId="11" fillId="0" borderId="0" xfId="0" applyFont="1" applyAlignment="1">
      <alignment wrapText="1"/>
    </xf>
    <xf numFmtId="0" fontId="11" fillId="0" borderId="0" xfId="0" applyFont="1"/>
    <xf numFmtId="0" fontId="13" fillId="0" borderId="0" xfId="0" applyFont="1" applyAlignment="1"/>
    <xf numFmtId="0" fontId="13" fillId="0" borderId="0" xfId="0" applyFont="1"/>
    <xf numFmtId="0" fontId="14" fillId="0" borderId="0" xfId="0" applyFont="1" applyAlignment="1">
      <alignment wrapText="1"/>
    </xf>
    <xf numFmtId="0" fontId="15" fillId="3" borderId="0" xfId="0" applyFont="1" applyFill="1"/>
    <xf numFmtId="0" fontId="0" fillId="0" borderId="0" xfId="0" applyFont="1" applyBorder="1" applyAlignment="1" applyProtection="1">
      <alignment wrapText="1"/>
      <protection hidden="1"/>
    </xf>
    <xf numFmtId="0" fontId="15"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4" fillId="0" borderId="5" xfId="0" applyFont="1" applyFill="1" applyBorder="1" applyAlignment="1">
      <alignment wrapText="1"/>
    </xf>
    <xf numFmtId="0" fontId="14" fillId="4" borderId="5" xfId="0" applyFont="1" applyFill="1" applyBorder="1" applyAlignment="1">
      <alignment wrapText="1"/>
    </xf>
    <xf numFmtId="0" fontId="14" fillId="5" borderId="5" xfId="0" applyFont="1" applyFill="1" applyBorder="1" applyAlignment="1">
      <alignment wrapText="1"/>
    </xf>
    <xf numFmtId="0" fontId="14" fillId="6" borderId="5" xfId="0" applyFont="1" applyFill="1" applyBorder="1" applyAlignment="1">
      <alignment wrapText="1"/>
    </xf>
    <xf numFmtId="0" fontId="14" fillId="7" borderId="5" xfId="0" applyFont="1" applyFill="1" applyBorder="1" applyAlignment="1">
      <alignment wrapText="1"/>
    </xf>
    <xf numFmtId="0" fontId="14" fillId="8" borderId="5" xfId="0" applyFont="1" applyFill="1" applyBorder="1" applyAlignment="1">
      <alignment wrapText="1"/>
    </xf>
    <xf numFmtId="0" fontId="14" fillId="9" borderId="5" xfId="0" applyFont="1" applyFill="1" applyBorder="1" applyAlignment="1">
      <alignment wrapText="1"/>
    </xf>
    <xf numFmtId="0" fontId="0" fillId="4" borderId="9" xfId="0" applyFill="1" applyBorder="1"/>
    <xf numFmtId="0" fontId="0" fillId="5" borderId="9" xfId="0" applyFill="1" applyBorder="1"/>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0" borderId="9" xfId="0" applyBorder="1"/>
    <xf numFmtId="0" fontId="0" fillId="0" borderId="0" xfId="0"/>
    <xf numFmtId="0" fontId="21" fillId="0" borderId="0" xfId="0" applyFont="1" applyFill="1" applyBorder="1"/>
    <xf numFmtId="0" fontId="21" fillId="0" borderId="0" xfId="0" applyFont="1" applyFill="1" applyBorder="1" applyProtection="1"/>
    <xf numFmtId="0" fontId="0" fillId="0" borderId="0" xfId="0" applyProtection="1"/>
    <xf numFmtId="0" fontId="20" fillId="0" borderId="0" xfId="4" applyProtection="1"/>
    <xf numFmtId="0" fontId="6" fillId="0" borderId="0" xfId="0" applyFont="1" applyFill="1" applyAlignment="1" applyProtection="1">
      <alignment horizontal="justify" vertical="top" wrapText="1"/>
    </xf>
    <xf numFmtId="3" fontId="2" fillId="0" borderId="0" xfId="0" applyNumberFormat="1" applyFont="1" applyFill="1" applyBorder="1" applyAlignment="1" applyProtection="1">
      <alignment horizontal="justify" vertical="top" wrapText="1"/>
    </xf>
    <xf numFmtId="0" fontId="19" fillId="0" borderId="0" xfId="0" applyFont="1" applyFill="1" applyBorder="1" applyAlignment="1" applyProtection="1">
      <alignment horizontal="center" vertical="top" wrapText="1"/>
    </xf>
    <xf numFmtId="165" fontId="2" fillId="0" borderId="0" xfId="0" applyNumberFormat="1" applyFont="1" applyFill="1" applyBorder="1" applyAlignment="1" applyProtection="1">
      <alignment horizontal="justify" vertical="top" wrapText="1"/>
    </xf>
    <xf numFmtId="165" fontId="2" fillId="0" borderId="0" xfId="0" applyNumberFormat="1" applyFont="1" applyFill="1" applyBorder="1" applyAlignment="1" applyProtection="1">
      <alignment horizontal="justify" vertical="top" wrapText="1"/>
      <protection locked="0"/>
    </xf>
    <xf numFmtId="0" fontId="21" fillId="0" borderId="0" xfId="0" quotePrefix="1" applyFont="1" applyFill="1" applyBorder="1" applyProtection="1"/>
    <xf numFmtId="0" fontId="0" fillId="0" borderId="0" xfId="0" applyBorder="1" applyAlignment="1" applyProtection="1">
      <alignment vertical="center"/>
    </xf>
    <xf numFmtId="0" fontId="7" fillId="0" borderId="0" xfId="0" applyFont="1" applyFill="1" applyBorder="1" applyAlignment="1" applyProtection="1">
      <alignment horizontal="center" vertical="center" wrapText="1"/>
      <protection locked="0"/>
    </xf>
    <xf numFmtId="167" fontId="23" fillId="0" borderId="3" xfId="0" applyNumberFormat="1" applyFont="1" applyFill="1" applyBorder="1" applyAlignment="1" applyProtection="1">
      <alignment horizontal="justify" vertical="top" wrapText="1"/>
      <protection locked="0"/>
    </xf>
    <xf numFmtId="0" fontId="28" fillId="0" borderId="0" xfId="0" applyFont="1" applyFill="1" applyBorder="1" applyProtection="1"/>
    <xf numFmtId="0" fontId="2" fillId="0" borderId="0" xfId="0" applyFont="1" applyFill="1" applyBorder="1" applyAlignment="1" applyProtection="1">
      <alignment vertical="top" wrapText="1"/>
    </xf>
    <xf numFmtId="165" fontId="2" fillId="0" borderId="0" xfId="0" applyNumberFormat="1" applyFont="1" applyFill="1" applyBorder="1" applyAlignment="1" applyProtection="1">
      <alignment vertical="top" wrapText="1"/>
    </xf>
    <xf numFmtId="0" fontId="2" fillId="0" borderId="27"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0" fillId="0" borderId="0" xfId="0" applyAlignment="1">
      <alignment vertical="center" wrapText="1"/>
    </xf>
    <xf numFmtId="0" fontId="29" fillId="3" borderId="0" xfId="0" applyFont="1" applyFill="1" applyAlignment="1">
      <alignment vertical="top"/>
    </xf>
    <xf numFmtId="0" fontId="30" fillId="0" borderId="0" xfId="0" applyFont="1"/>
    <xf numFmtId="0" fontId="14" fillId="0" borderId="29" xfId="0" applyFont="1" applyFill="1" applyBorder="1" applyAlignment="1">
      <alignment wrapText="1"/>
    </xf>
    <xf numFmtId="0" fontId="0" fillId="0" borderId="0" xfId="0" applyBorder="1"/>
    <xf numFmtId="0" fontId="6" fillId="0" borderId="0" xfId="0" applyFont="1" applyFill="1" applyBorder="1" applyAlignment="1" applyProtection="1">
      <alignment horizontal="justify" vertical="top" wrapText="1"/>
    </xf>
    <xf numFmtId="0" fontId="7" fillId="0" borderId="0" xfId="0" applyFont="1" applyFill="1" applyBorder="1" applyAlignment="1" applyProtection="1">
      <alignment vertical="top" wrapText="1"/>
      <protection locked="0"/>
    </xf>
    <xf numFmtId="0" fontId="18" fillId="0" borderId="0" xfId="0" applyFont="1" applyFill="1" applyBorder="1" applyAlignment="1" applyProtection="1">
      <alignment vertical="top" wrapText="1"/>
      <protection locked="0"/>
    </xf>
    <xf numFmtId="0" fontId="18" fillId="0" borderId="0" xfId="0" applyFont="1" applyFill="1" applyBorder="1" applyAlignment="1" applyProtection="1">
      <alignment horizontal="center" vertical="top" wrapText="1"/>
      <protection locked="0"/>
    </xf>
    <xf numFmtId="167" fontId="23" fillId="0" borderId="32" xfId="0" applyNumberFormat="1" applyFont="1" applyFill="1" applyBorder="1" applyAlignment="1" applyProtection="1">
      <alignment horizontal="justify" vertical="top" wrapText="1"/>
      <protection locked="0"/>
    </xf>
    <xf numFmtId="0" fontId="2" fillId="0" borderId="3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4" xfId="0" applyFont="1" applyFill="1" applyBorder="1" applyAlignment="1" applyProtection="1">
      <alignment horizontal="center" vertical="center" wrapText="1"/>
    </xf>
    <xf numFmtId="3" fontId="2" fillId="0" borderId="24" xfId="0" applyNumberFormat="1" applyFont="1" applyFill="1" applyBorder="1" applyAlignment="1" applyProtection="1">
      <alignment horizontal="center" vertical="center"/>
    </xf>
    <xf numFmtId="0" fontId="0" fillId="2" borderId="0" xfId="0" applyFill="1"/>
    <xf numFmtId="0" fontId="0" fillId="0" borderId="32" xfId="0" applyBorder="1"/>
    <xf numFmtId="0" fontId="16" fillId="10" borderId="5" xfId="0" applyFont="1" applyFill="1" applyBorder="1" applyAlignment="1">
      <alignment horizontal="center"/>
    </xf>
    <xf numFmtId="0" fontId="16" fillId="10" borderId="10" xfId="0" applyFont="1" applyFill="1" applyBorder="1" applyAlignment="1">
      <alignment horizontal="center"/>
    </xf>
    <xf numFmtId="0" fontId="17" fillId="10" borderId="11" xfId="0" applyFont="1" applyFill="1" applyBorder="1" applyAlignment="1">
      <alignment horizontal="center"/>
    </xf>
    <xf numFmtId="0" fontId="4" fillId="10" borderId="3" xfId="0" applyFont="1" applyFill="1" applyBorder="1" applyAlignment="1">
      <alignment horizontal="center"/>
    </xf>
    <xf numFmtId="0" fontId="4" fillId="11" borderId="5" xfId="0" applyFont="1" applyFill="1" applyBorder="1" applyAlignment="1">
      <alignment horizontal="center" vertical="center"/>
    </xf>
    <xf numFmtId="0" fontId="14" fillId="11" borderId="5" xfId="0" applyFont="1" applyFill="1" applyBorder="1" applyAlignment="1">
      <alignment horizontal="justify" vertical="center" wrapText="1"/>
    </xf>
    <xf numFmtId="0" fontId="0" fillId="11" borderId="5" xfId="0" applyFill="1" applyBorder="1" applyAlignment="1">
      <alignment horizontal="justify" vertical="center"/>
    </xf>
    <xf numFmtId="0" fontId="4" fillId="12" borderId="5" xfId="0" applyFont="1" applyFill="1" applyBorder="1" applyAlignment="1">
      <alignment horizontal="center"/>
    </xf>
    <xf numFmtId="0" fontId="14" fillId="12" borderId="5" xfId="0" applyFont="1" applyFill="1" applyBorder="1" applyAlignment="1">
      <alignment horizontal="justify" vertical="center" wrapText="1"/>
    </xf>
    <xf numFmtId="0" fontId="4" fillId="13" borderId="5" xfId="0" applyFont="1" applyFill="1" applyBorder="1" applyAlignment="1">
      <alignment horizontal="center"/>
    </xf>
    <xf numFmtId="0" fontId="14" fillId="13" borderId="5" xfId="0" applyFont="1" applyFill="1" applyBorder="1" applyAlignment="1">
      <alignment horizontal="justify" vertical="center" wrapText="1"/>
    </xf>
    <xf numFmtId="0" fontId="0" fillId="13" borderId="5" xfId="0" applyFill="1" applyBorder="1" applyAlignment="1">
      <alignment horizontal="justify" vertical="center"/>
    </xf>
    <xf numFmtId="0" fontId="4" fillId="14" borderId="5" xfId="0" applyFont="1" applyFill="1" applyBorder="1" applyAlignment="1">
      <alignment horizontal="center" vertical="center"/>
    </xf>
    <xf numFmtId="0" fontId="14" fillId="14" borderId="5" xfId="0" applyFont="1" applyFill="1" applyBorder="1" applyAlignment="1">
      <alignment horizontal="justify" vertical="center" wrapText="1"/>
    </xf>
    <xf numFmtId="0" fontId="0" fillId="14" borderId="5" xfId="0" applyFill="1" applyBorder="1" applyAlignment="1">
      <alignment horizontal="justify" vertical="center"/>
    </xf>
    <xf numFmtId="0" fontId="0" fillId="0" borderId="0" xfId="0" applyAlignment="1">
      <alignment horizontal="justify" vertical="center"/>
    </xf>
    <xf numFmtId="14" fontId="0" fillId="0" borderId="0" xfId="0" applyNumberFormat="1"/>
    <xf numFmtId="14" fontId="0" fillId="0" borderId="0" xfId="0" applyNumberFormat="1" applyBorder="1"/>
    <xf numFmtId="0" fontId="18" fillId="15" borderId="5" xfId="0" applyFont="1" applyFill="1" applyBorder="1" applyAlignment="1">
      <alignment horizontal="center" vertical="center"/>
    </xf>
    <xf numFmtId="0" fontId="14" fillId="15" borderId="5" xfId="0" applyFont="1" applyFill="1" applyBorder="1" applyAlignment="1">
      <alignment horizontal="left" vertical="center" wrapText="1"/>
    </xf>
    <xf numFmtId="0" fontId="0" fillId="15" borderId="5" xfId="0" applyFill="1" applyBorder="1" applyAlignment="1">
      <alignment horizontal="justify" vertical="center"/>
    </xf>
    <xf numFmtId="0" fontId="4" fillId="15" borderId="5" xfId="0" applyFont="1" applyFill="1" applyBorder="1" applyAlignment="1">
      <alignment horizontal="center" vertical="center"/>
    </xf>
    <xf numFmtId="0" fontId="0" fillId="15" borderId="5" xfId="0" applyFill="1" applyBorder="1" applyAlignment="1">
      <alignment horizontal="left" vertical="center"/>
    </xf>
    <xf numFmtId="0" fontId="0" fillId="12" borderId="5" xfId="0" applyFill="1" applyBorder="1" applyAlignment="1">
      <alignment horizontal="justify" vertical="center" wrapText="1"/>
    </xf>
    <xf numFmtId="0" fontId="0" fillId="0" borderId="0" xfId="0" applyAlignment="1" applyProtection="1">
      <alignment horizontal="justify" vertical="center"/>
      <protection locked="0"/>
    </xf>
    <xf numFmtId="0" fontId="18" fillId="4" borderId="6" xfId="0" applyFont="1" applyFill="1" applyBorder="1" applyAlignment="1">
      <alignment horizontal="center" vertical="center"/>
    </xf>
    <xf numFmtId="0" fontId="18" fillId="5" borderId="6" xfId="0" applyFont="1" applyFill="1" applyBorder="1" applyAlignment="1">
      <alignment horizontal="center" vertical="center"/>
    </xf>
    <xf numFmtId="0" fontId="18" fillId="6" borderId="6" xfId="0" applyFont="1" applyFill="1" applyBorder="1" applyAlignment="1">
      <alignment horizontal="center" vertical="center"/>
    </xf>
    <xf numFmtId="0" fontId="18" fillId="7" borderId="6" xfId="0" applyFont="1" applyFill="1" applyBorder="1" applyAlignment="1">
      <alignment horizontal="center" vertical="center"/>
    </xf>
    <xf numFmtId="0" fontId="18" fillId="8" borderId="6" xfId="0" applyFont="1" applyFill="1" applyBorder="1" applyAlignment="1">
      <alignment horizontal="center" vertical="center"/>
    </xf>
    <xf numFmtId="0" fontId="18" fillId="9" borderId="6"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36" xfId="0" applyFont="1" applyFill="1" applyBorder="1" applyAlignment="1">
      <alignment horizontal="center" vertical="center"/>
    </xf>
    <xf numFmtId="0" fontId="0" fillId="3" borderId="5" xfId="0" applyFill="1" applyBorder="1"/>
    <xf numFmtId="0" fontId="0" fillId="9" borderId="5" xfId="0" applyFill="1" applyBorder="1" applyAlignment="1">
      <alignment horizontal="left" vertical="center"/>
    </xf>
    <xf numFmtId="0" fontId="29" fillId="0" borderId="0" xfId="0" applyFont="1" applyFill="1" applyBorder="1" applyProtection="1"/>
    <xf numFmtId="0" fontId="6" fillId="0" borderId="0" xfId="0" applyFont="1" applyFill="1" applyBorder="1" applyAlignment="1" applyProtection="1">
      <alignment vertical="top" wrapText="1"/>
    </xf>
    <xf numFmtId="0" fontId="0" fillId="0" borderId="0" xfId="0" applyAlignment="1">
      <alignment vertical="center"/>
    </xf>
    <xf numFmtId="3" fontId="0" fillId="0" borderId="0" xfId="0" applyNumberFormat="1" applyAlignment="1">
      <alignment horizontal="left"/>
    </xf>
    <xf numFmtId="0" fontId="2" fillId="0" borderId="22" xfId="0" applyFont="1" applyFill="1" applyBorder="1" applyAlignment="1" applyProtection="1">
      <alignment horizontal="center" vertical="center"/>
    </xf>
    <xf numFmtId="3" fontId="0" fillId="0" borderId="0" xfId="0" applyNumberFormat="1"/>
    <xf numFmtId="10" fontId="2" fillId="0" borderId="39" xfId="0" applyNumberFormat="1" applyFont="1" applyFill="1" applyBorder="1" applyAlignment="1" applyProtection="1">
      <alignment horizontal="center" vertical="center" wrapText="1"/>
    </xf>
    <xf numFmtId="0" fontId="22" fillId="16" borderId="3" xfId="0" applyFont="1" applyFill="1" applyBorder="1" applyAlignment="1" applyProtection="1">
      <alignment horizontal="left" vertical="center" wrapText="1"/>
      <protection locked="0"/>
    </xf>
    <xf numFmtId="0" fontId="2" fillId="16" borderId="5" xfId="0" applyFont="1" applyFill="1" applyBorder="1" applyAlignment="1" applyProtection="1">
      <alignment horizontal="center" vertical="center" wrapText="1"/>
      <protection locked="0"/>
    </xf>
    <xf numFmtId="0" fontId="2" fillId="16" borderId="1" xfId="0" applyFont="1" applyFill="1" applyBorder="1" applyAlignment="1" applyProtection="1">
      <alignment horizontal="left" vertical="center" wrapText="1"/>
    </xf>
    <xf numFmtId="3" fontId="2" fillId="16" borderId="5" xfId="0" applyNumberFormat="1" applyFont="1" applyFill="1" applyBorder="1" applyAlignment="1" applyProtection="1">
      <alignment horizontal="center" vertical="center" wrapText="1"/>
      <protection locked="0"/>
    </xf>
    <xf numFmtId="0" fontId="23" fillId="16" borderId="1" xfId="0" applyFont="1" applyFill="1" applyBorder="1" applyAlignment="1" applyProtection="1">
      <alignment horizontal="left" vertical="center" wrapText="1"/>
      <protection locked="0"/>
    </xf>
    <xf numFmtId="0" fontId="23" fillId="16" borderId="2" xfId="0" applyFont="1" applyFill="1" applyBorder="1" applyAlignment="1" applyProtection="1">
      <alignment horizontal="left" vertical="center" wrapText="1"/>
      <protection locked="0"/>
    </xf>
    <xf numFmtId="0" fontId="23" fillId="16" borderId="26" xfId="0" applyFont="1" applyFill="1" applyBorder="1" applyAlignment="1" applyProtection="1">
      <alignment horizontal="left" vertical="center" wrapText="1"/>
      <protection locked="0"/>
    </xf>
    <xf numFmtId="0" fontId="31" fillId="16" borderId="27" xfId="0" applyFont="1" applyFill="1" applyBorder="1" applyAlignment="1" applyProtection="1">
      <alignment horizontal="left" vertical="center" wrapText="1"/>
      <protection locked="0"/>
    </xf>
    <xf numFmtId="0" fontId="31" fillId="16" borderId="8" xfId="0" applyFont="1" applyFill="1" applyBorder="1" applyAlignment="1" applyProtection="1">
      <alignment horizontal="left" vertical="center" wrapText="1"/>
      <protection locked="0"/>
    </xf>
    <xf numFmtId="0" fontId="31" fillId="16" borderId="18" xfId="0" applyFont="1" applyFill="1" applyBorder="1" applyAlignment="1" applyProtection="1">
      <alignment horizontal="left" vertical="center" wrapText="1"/>
      <protection locked="0"/>
    </xf>
    <xf numFmtId="0" fontId="20" fillId="16" borderId="19" xfId="4" applyFill="1" applyBorder="1" applyAlignment="1" applyProtection="1">
      <alignment horizontal="left" vertical="center" wrapText="1"/>
      <protection locked="0"/>
    </xf>
    <xf numFmtId="0" fontId="18" fillId="16" borderId="20" xfId="0" applyFont="1" applyFill="1" applyBorder="1" applyAlignment="1" applyProtection="1">
      <alignment horizontal="left" vertical="center" wrapText="1"/>
      <protection locked="0"/>
    </xf>
    <xf numFmtId="0" fontId="18" fillId="16" borderId="2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top" wrapText="1"/>
    </xf>
    <xf numFmtId="0" fontId="2" fillId="0" borderId="2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0" fillId="0" borderId="5" xfId="0" applyFill="1" applyBorder="1" applyAlignment="1" applyProtection="1">
      <alignment horizontal="center" vertical="center"/>
      <protection locked="0"/>
    </xf>
    <xf numFmtId="0" fontId="0" fillId="0" borderId="5" xfId="0" applyFill="1" applyBorder="1" applyAlignment="1" applyProtection="1">
      <alignment horizontal="left" vertical="center"/>
      <protection locked="0"/>
    </xf>
    <xf numFmtId="0" fontId="0" fillId="0" borderId="5" xfId="0" applyFill="1" applyBorder="1" applyAlignment="1" applyProtection="1">
      <alignment horizontal="justify" vertical="center"/>
      <protection locked="0"/>
    </xf>
    <xf numFmtId="0" fontId="25" fillId="0" borderId="5" xfId="0" applyFont="1" applyFill="1" applyBorder="1" applyAlignment="1" applyProtection="1">
      <alignment horizontal="left" vertical="center"/>
      <protection locked="0"/>
    </xf>
    <xf numFmtId="0" fontId="25" fillId="0" borderId="5"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justify" vertical="center"/>
      <protection locked="0"/>
    </xf>
    <xf numFmtId="0" fontId="26" fillId="0" borderId="5" xfId="2" applyFont="1" applyFill="1" applyBorder="1" applyAlignment="1" applyProtection="1">
      <alignment horizontal="left" vertical="center" wrapText="1"/>
      <protection locked="0"/>
    </xf>
    <xf numFmtId="0" fontId="25" fillId="0" borderId="5" xfId="0" applyNumberFormat="1" applyFont="1" applyFill="1" applyBorder="1" applyAlignment="1" applyProtection="1">
      <alignment horizontal="center" vertical="center"/>
      <protection locked="0"/>
    </xf>
    <xf numFmtId="0" fontId="25" fillId="0" borderId="5" xfId="0" applyNumberFormat="1" applyFont="1" applyFill="1" applyBorder="1" applyAlignment="1" applyProtection="1">
      <alignment horizontal="justify" vertical="center" wrapText="1"/>
    </xf>
    <xf numFmtId="0" fontId="27" fillId="0" borderId="5" xfId="0" applyFont="1" applyFill="1" applyBorder="1" applyAlignment="1" applyProtection="1">
      <alignment horizontal="center" vertical="center"/>
      <protection locked="0"/>
    </xf>
    <xf numFmtId="1" fontId="27" fillId="0" borderId="5" xfId="0" applyNumberFormat="1" applyFont="1" applyFill="1" applyBorder="1" applyAlignment="1" applyProtection="1">
      <alignment horizontal="center" vertical="center"/>
      <protection locked="0"/>
    </xf>
    <xf numFmtId="1" fontId="8" fillId="0" borderId="5" xfId="0" applyNumberFormat="1" applyFont="1" applyFill="1" applyBorder="1" applyAlignment="1" applyProtection="1">
      <alignment horizontal="center" vertical="center" wrapText="1"/>
      <protection locked="0"/>
    </xf>
    <xf numFmtId="1" fontId="8" fillId="0" borderId="5" xfId="0" applyNumberFormat="1" applyFont="1" applyFill="1" applyBorder="1" applyAlignment="1" applyProtection="1">
      <alignment horizontal="left" vertical="center" wrapText="1"/>
      <protection locked="0"/>
    </xf>
    <xf numFmtId="49" fontId="8" fillId="0" borderId="5" xfId="0" applyNumberFormat="1" applyFont="1" applyFill="1" applyBorder="1" applyAlignment="1" applyProtection="1">
      <alignment horizontal="left" vertical="center" wrapText="1"/>
      <protection locked="0"/>
    </xf>
    <xf numFmtId="9" fontId="8" fillId="0" borderId="5" xfId="0" applyNumberFormat="1" applyFont="1" applyFill="1" applyBorder="1" applyAlignment="1" applyProtection="1">
      <alignment horizontal="center" vertical="center" wrapText="1"/>
      <protection locked="0"/>
    </xf>
    <xf numFmtId="3" fontId="6" fillId="0" borderId="5" xfId="0" applyNumberFormat="1" applyFont="1" applyFill="1" applyBorder="1" applyAlignment="1" applyProtection="1">
      <alignment vertical="center"/>
      <protection locked="0"/>
    </xf>
    <xf numFmtId="1" fontId="6" fillId="0" borderId="5" xfId="0"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protection locked="0"/>
    </xf>
    <xf numFmtId="9" fontId="25" fillId="0" borderId="5" xfId="3" applyFont="1" applyFill="1" applyBorder="1" applyAlignment="1" applyProtection="1">
      <alignment horizontal="center" vertical="center"/>
    </xf>
    <xf numFmtId="0" fontId="0" fillId="0" borderId="0" xfId="0" applyFill="1" applyProtection="1"/>
    <xf numFmtId="0" fontId="0" fillId="0" borderId="0" xfId="0" applyFill="1"/>
    <xf numFmtId="0" fontId="0" fillId="0" borderId="5" xfId="0" applyBorder="1" applyAlignment="1">
      <alignment horizontal="justify" vertical="center"/>
    </xf>
    <xf numFmtId="3" fontId="22" fillId="0" borderId="5" xfId="0" applyNumberFormat="1" applyFont="1" applyFill="1" applyBorder="1" applyAlignment="1" applyProtection="1">
      <alignment horizontal="center" vertical="center" wrapText="1"/>
      <protection locked="0"/>
    </xf>
    <xf numFmtId="167" fontId="23" fillId="0" borderId="9" xfId="0" applyNumberFormat="1" applyFont="1" applyFill="1" applyBorder="1" applyAlignment="1" applyProtection="1">
      <alignment horizontal="center" vertical="top" wrapText="1"/>
      <protection locked="0"/>
    </xf>
    <xf numFmtId="167" fontId="23" fillId="0" borderId="17" xfId="0" applyNumberFormat="1" applyFont="1" applyFill="1" applyBorder="1" applyAlignment="1" applyProtection="1">
      <alignment horizontal="center" vertical="center" wrapText="1"/>
      <protection locked="0"/>
    </xf>
    <xf numFmtId="0" fontId="0" fillId="0" borderId="0" xfId="0" applyFont="1" applyProtection="1"/>
    <xf numFmtId="0" fontId="35" fillId="0" borderId="0" xfId="0" applyFont="1" applyFill="1" applyBorder="1" applyAlignment="1" applyProtection="1">
      <alignment horizontal="center" vertical="top" wrapText="1"/>
    </xf>
    <xf numFmtId="0" fontId="35" fillId="0" borderId="0"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0" xfId="0" applyFont="1" applyFill="1" applyBorder="1" applyAlignment="1" applyProtection="1">
      <alignment horizontal="center" vertical="top" wrapText="1"/>
      <protection locked="0"/>
    </xf>
    <xf numFmtId="3" fontId="35" fillId="0" borderId="24" xfId="0" applyNumberFormat="1" applyFont="1" applyFill="1" applyBorder="1" applyAlignment="1" applyProtection="1">
      <alignment horizontal="center" vertical="center"/>
    </xf>
    <xf numFmtId="3" fontId="35" fillId="16" borderId="5" xfId="0" applyNumberFormat="1" applyFont="1" applyFill="1" applyBorder="1" applyAlignment="1" applyProtection="1">
      <alignment horizontal="center" vertical="center" wrapText="1"/>
      <protection locked="0"/>
    </xf>
    <xf numFmtId="168" fontId="25" fillId="0" borderId="0" xfId="1" applyNumberFormat="1" applyFont="1" applyProtection="1"/>
    <xf numFmtId="168" fontId="5" fillId="0" borderId="0" xfId="1" applyNumberFormat="1" applyFont="1" applyFill="1" applyBorder="1" applyAlignment="1" applyProtection="1">
      <alignment horizontal="center" vertical="top" wrapText="1"/>
    </xf>
    <xf numFmtId="168" fontId="2" fillId="0" borderId="0" xfId="1" applyNumberFormat="1" applyFont="1" applyFill="1" applyBorder="1" applyAlignment="1" applyProtection="1">
      <alignment horizontal="justify" vertical="top" wrapText="1"/>
    </xf>
    <xf numFmtId="168" fontId="2" fillId="0" borderId="24" xfId="1" applyNumberFormat="1" applyFont="1" applyFill="1" applyBorder="1" applyAlignment="1" applyProtection="1">
      <alignment horizontal="center" vertical="center"/>
    </xf>
    <xf numFmtId="168" fontId="2" fillId="16" borderId="5" xfId="1" applyNumberFormat="1" applyFont="1" applyFill="1" applyBorder="1" applyAlignment="1" applyProtection="1">
      <alignment horizontal="center" vertical="center" wrapText="1"/>
      <protection locked="0"/>
    </xf>
    <xf numFmtId="168" fontId="25" fillId="0" borderId="5" xfId="1" applyNumberFormat="1" applyFont="1" applyBorder="1" applyAlignment="1">
      <alignment horizontal="right" vertical="center"/>
    </xf>
    <xf numFmtId="168" fontId="25" fillId="0" borderId="0" xfId="1" applyNumberFormat="1" applyFont="1"/>
    <xf numFmtId="168" fontId="25" fillId="0" borderId="5" xfId="1" applyNumberFormat="1" applyFont="1" applyBorder="1" applyAlignment="1">
      <alignment horizontal="right" vertical="top"/>
    </xf>
    <xf numFmtId="168" fontId="25" fillId="2" borderId="5" xfId="1" applyNumberFormat="1" applyFont="1" applyFill="1" applyBorder="1" applyAlignment="1">
      <alignment horizontal="right" vertical="top"/>
    </xf>
    <xf numFmtId="168" fontId="25" fillId="2" borderId="5" xfId="1" applyNumberFormat="1" applyFont="1" applyFill="1" applyBorder="1" applyAlignment="1">
      <alignment horizontal="center" vertical="center"/>
    </xf>
    <xf numFmtId="14" fontId="8" fillId="0" borderId="5" xfId="0" applyNumberFormat="1" applyFont="1" applyFill="1" applyBorder="1" applyAlignment="1" applyProtection="1">
      <alignment horizontal="center" wrapText="1"/>
      <protection locked="0"/>
    </xf>
    <xf numFmtId="0" fontId="8" fillId="0" borderId="5" xfId="0" applyFont="1" applyFill="1" applyBorder="1" applyAlignment="1" applyProtection="1">
      <protection locked="0"/>
    </xf>
    <xf numFmtId="1" fontId="25" fillId="0" borderId="5" xfId="0" applyNumberFormat="1" applyFont="1" applyFill="1" applyBorder="1" applyAlignment="1" applyProtection="1">
      <alignment horizontal="center"/>
      <protection locked="0"/>
    </xf>
    <xf numFmtId="3" fontId="25" fillId="0" borderId="5" xfId="0" applyNumberFormat="1" applyFont="1" applyFill="1" applyBorder="1" applyAlignment="1" applyProtection="1">
      <alignment horizontal="left"/>
      <protection locked="0"/>
    </xf>
    <xf numFmtId="0" fontId="36" fillId="0" borderId="40" xfId="0" applyFont="1" applyFill="1" applyBorder="1" applyAlignment="1">
      <alignment horizontal="center"/>
    </xf>
    <xf numFmtId="0" fontId="0" fillId="0" borderId="5" xfId="0" applyFill="1" applyBorder="1" applyAlignment="1">
      <alignment horizontal="justify" vertical="center"/>
    </xf>
    <xf numFmtId="168" fontId="25" fillId="0" borderId="5" xfId="1" applyNumberFormat="1" applyFont="1" applyFill="1" applyBorder="1" applyAlignment="1">
      <alignment horizontal="right" vertical="top"/>
    </xf>
    <xf numFmtId="14" fontId="8" fillId="3" borderId="5" xfId="0" applyNumberFormat="1" applyFont="1" applyFill="1" applyBorder="1" applyAlignment="1" applyProtection="1">
      <alignment horizontal="center" wrapText="1"/>
      <protection locked="0"/>
    </xf>
    <xf numFmtId="0" fontId="5"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0" fillId="2" borderId="5" xfId="0" applyFill="1" applyBorder="1" applyAlignment="1" applyProtection="1">
      <alignment horizontal="center" vertical="center"/>
      <protection locked="0"/>
    </xf>
    <xf numFmtId="1" fontId="27" fillId="2" borderId="5" xfId="0" applyNumberFormat="1" applyFont="1" applyFill="1" applyBorder="1" applyAlignment="1" applyProtection="1">
      <alignment horizontal="center" vertical="center"/>
      <protection locked="0"/>
    </xf>
    <xf numFmtId="1" fontId="27" fillId="0" borderId="37" xfId="0" applyNumberFormat="1" applyFont="1" applyFill="1" applyBorder="1" applyAlignment="1" applyProtection="1">
      <alignment horizontal="center" vertical="center"/>
      <protection locked="0"/>
    </xf>
    <xf numFmtId="14" fontId="8" fillId="0" borderId="5" xfId="0" applyNumberFormat="1" applyFont="1" applyFill="1" applyBorder="1" applyAlignment="1" applyProtection="1">
      <protection locked="0"/>
    </xf>
    <xf numFmtId="0" fontId="0" fillId="0" borderId="0" xfId="0" applyFill="1" applyProtection="1">
      <protection locked="0"/>
    </xf>
    <xf numFmtId="0" fontId="23" fillId="0" borderId="2" xfId="0" applyFont="1" applyFill="1" applyBorder="1" applyAlignment="1" applyProtection="1">
      <alignment horizontal="left" vertical="center" wrapText="1"/>
      <protection locked="0"/>
    </xf>
    <xf numFmtId="0" fontId="31" fillId="0" borderId="8"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27" fillId="0" borderId="5" xfId="0" applyFont="1" applyFill="1" applyBorder="1" applyAlignment="1" applyProtection="1">
      <alignment horizontal="center" vertical="center" wrapText="1"/>
      <protection locked="0"/>
    </xf>
    <xf numFmtId="14" fontId="8" fillId="0" borderId="5"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vertical="center"/>
      <protection locked="0"/>
    </xf>
    <xf numFmtId="1" fontId="25" fillId="0" borderId="5" xfId="0" applyNumberFormat="1" applyFont="1" applyFill="1" applyBorder="1" applyAlignment="1" applyProtection="1">
      <alignment horizontal="center" vertical="center"/>
      <protection locked="0"/>
    </xf>
    <xf numFmtId="3" fontId="25" fillId="0" borderId="5" xfId="0" applyNumberFormat="1" applyFont="1" applyFill="1" applyBorder="1" applyAlignment="1" applyProtection="1">
      <alignment horizontal="left" vertical="center"/>
      <protection locked="0"/>
    </xf>
    <xf numFmtId="0" fontId="8" fillId="0" borderId="5" xfId="0" applyFont="1" applyFill="1" applyBorder="1" applyAlignment="1" applyProtection="1">
      <alignment horizontal="center" vertical="center"/>
      <protection locked="0"/>
    </xf>
    <xf numFmtId="0" fontId="0" fillId="2" borderId="5" xfId="0" applyFill="1" applyBorder="1" applyAlignment="1" applyProtection="1">
      <alignment horizontal="justify" vertical="center"/>
      <protection locked="0"/>
    </xf>
    <xf numFmtId="0" fontId="25" fillId="2" borderId="5" xfId="0" applyFont="1" applyFill="1" applyBorder="1" applyAlignment="1" applyProtection="1">
      <alignment horizontal="left" vertical="center"/>
      <protection locked="0"/>
    </xf>
    <xf numFmtId="14" fontId="8" fillId="2" borderId="5" xfId="0"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vertical="center"/>
      <protection locked="0"/>
    </xf>
    <xf numFmtId="1" fontId="25" fillId="2" borderId="5" xfId="0" applyNumberFormat="1" applyFont="1" applyFill="1" applyBorder="1" applyAlignment="1" applyProtection="1">
      <alignment horizontal="center" vertical="center"/>
      <protection locked="0"/>
    </xf>
    <xf numFmtId="3" fontId="25" fillId="2" borderId="5" xfId="0" applyNumberFormat="1"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9" fontId="25" fillId="2" borderId="5" xfId="3" applyFont="1" applyFill="1" applyBorder="1" applyAlignment="1" applyProtection="1">
      <alignment horizontal="center" vertical="center"/>
    </xf>
    <xf numFmtId="0" fontId="21" fillId="2" borderId="0" xfId="0" applyFont="1" applyFill="1" applyBorder="1" applyAlignment="1" applyProtection="1">
      <alignment vertical="center"/>
    </xf>
    <xf numFmtId="0" fontId="0" fillId="2" borderId="0" xfId="0" applyFill="1" applyAlignment="1" applyProtection="1">
      <alignment vertical="center"/>
    </xf>
    <xf numFmtId="169" fontId="0" fillId="6" borderId="0" xfId="5" applyNumberFormat="1" applyFont="1" applyFill="1"/>
    <xf numFmtId="44" fontId="0" fillId="0" borderId="0" xfId="5" applyFont="1" applyProtection="1"/>
    <xf numFmtId="44" fontId="5" fillId="0" borderId="0" xfId="5" applyFont="1" applyFill="1" applyBorder="1" applyAlignment="1" applyProtection="1">
      <alignment horizontal="center" vertical="top" wrapText="1"/>
    </xf>
    <xf numFmtId="44" fontId="7" fillId="0" borderId="0" xfId="5" applyFont="1" applyFill="1" applyBorder="1" applyAlignment="1" applyProtection="1">
      <alignment vertical="top" wrapText="1"/>
      <protection locked="0"/>
    </xf>
    <xf numFmtId="44" fontId="18" fillId="0" borderId="0" xfId="5" applyFont="1" applyFill="1" applyBorder="1" applyAlignment="1" applyProtection="1">
      <alignment vertical="top" wrapText="1"/>
      <protection locked="0"/>
    </xf>
    <xf numFmtId="44" fontId="18" fillId="0" borderId="0" xfId="5" applyFont="1" applyFill="1" applyBorder="1" applyAlignment="1" applyProtection="1">
      <alignment horizontal="center" vertical="top" wrapText="1"/>
      <protection locked="0"/>
    </xf>
    <xf numFmtId="44" fontId="2" fillId="0" borderId="24" xfId="5" applyFont="1" applyFill="1" applyBorder="1" applyAlignment="1" applyProtection="1">
      <alignment horizontal="center" vertical="center"/>
    </xf>
    <xf numFmtId="2" fontId="0" fillId="6" borderId="0" xfId="5" applyNumberFormat="1" applyFont="1" applyFill="1"/>
    <xf numFmtId="169" fontId="0" fillId="0" borderId="0" xfId="5" applyNumberFormat="1" applyFont="1" applyProtection="1"/>
    <xf numFmtId="169" fontId="5" fillId="0" borderId="0" xfId="5" applyNumberFormat="1" applyFont="1" applyFill="1" applyBorder="1" applyAlignment="1" applyProtection="1">
      <alignment horizontal="center" vertical="top" wrapText="1"/>
    </xf>
    <xf numFmtId="169" fontId="7" fillId="0" borderId="0" xfId="5" applyNumberFormat="1" applyFont="1" applyFill="1" applyBorder="1" applyAlignment="1" applyProtection="1">
      <alignment vertical="top" wrapText="1"/>
      <protection locked="0"/>
    </xf>
    <xf numFmtId="169" fontId="18" fillId="0" borderId="0" xfId="5" applyNumberFormat="1" applyFont="1" applyFill="1" applyBorder="1" applyAlignment="1" applyProtection="1">
      <alignment vertical="top" wrapText="1"/>
      <protection locked="0"/>
    </xf>
    <xf numFmtId="169" fontId="18" fillId="0" borderId="0" xfId="5" applyNumberFormat="1" applyFont="1" applyFill="1" applyBorder="1" applyAlignment="1" applyProtection="1">
      <alignment horizontal="center" vertical="top" wrapText="1"/>
      <protection locked="0"/>
    </xf>
    <xf numFmtId="169" fontId="2" fillId="0" borderId="24" xfId="5" applyNumberFormat="1" applyFont="1" applyFill="1" applyBorder="1" applyAlignment="1" applyProtection="1">
      <alignment horizontal="center" vertical="center"/>
    </xf>
    <xf numFmtId="0" fontId="0" fillId="0" borderId="0" xfId="0" applyBorder="1" applyAlignment="1">
      <alignment horizontal="justify" vertical="center"/>
    </xf>
    <xf numFmtId="0" fontId="0" fillId="0" borderId="0" xfId="0" applyAlignment="1">
      <alignment horizontal="center" vertical="center"/>
    </xf>
    <xf numFmtId="0" fontId="5" fillId="0" borderId="0" xfId="0" applyFont="1" applyFill="1" applyBorder="1" applyAlignment="1" applyProtection="1">
      <alignment horizontal="center" vertical="top" wrapText="1"/>
    </xf>
    <xf numFmtId="0" fontId="0" fillId="0" borderId="5" xfId="0" applyFill="1" applyBorder="1" applyAlignment="1" applyProtection="1">
      <alignment vertical="center"/>
    </xf>
    <xf numFmtId="0" fontId="37" fillId="0" borderId="5" xfId="0" applyFont="1" applyFill="1" applyBorder="1" applyAlignment="1" applyProtection="1">
      <alignment horizontal="center" vertical="center"/>
      <protection locked="0"/>
    </xf>
    <xf numFmtId="0" fontId="37" fillId="0" borderId="5" xfId="0" applyFont="1" applyFill="1" applyBorder="1" applyAlignment="1" applyProtection="1">
      <alignment horizontal="left" vertical="center"/>
      <protection locked="0"/>
    </xf>
    <xf numFmtId="0" fontId="37" fillId="2" borderId="5" xfId="0" applyFont="1" applyFill="1" applyBorder="1" applyAlignment="1" applyProtection="1">
      <alignment horizontal="justify" vertical="center"/>
      <protection locked="0"/>
    </xf>
    <xf numFmtId="0" fontId="22" fillId="2" borderId="5" xfId="0" applyFont="1" applyFill="1" applyBorder="1" applyAlignment="1" applyProtection="1">
      <alignment horizontal="left" vertical="center"/>
      <protection locked="0"/>
    </xf>
    <xf numFmtId="0" fontId="22" fillId="0" borderId="5" xfId="0" applyFont="1" applyFill="1" applyBorder="1" applyAlignment="1" applyProtection="1">
      <alignment horizontal="left" vertical="center" wrapText="1"/>
      <protection locked="0"/>
    </xf>
    <xf numFmtId="0" fontId="22" fillId="0" borderId="5" xfId="0" applyFont="1" applyFill="1" applyBorder="1" applyAlignment="1" applyProtection="1">
      <alignment horizontal="justify" vertical="center"/>
      <protection locked="0"/>
    </xf>
    <xf numFmtId="0" fontId="22" fillId="0" borderId="5" xfId="2" applyFont="1" applyFill="1" applyBorder="1" applyAlignment="1" applyProtection="1">
      <alignment horizontal="left" vertical="center" wrapText="1"/>
      <protection locked="0"/>
    </xf>
    <xf numFmtId="0" fontId="37" fillId="0" borderId="5" xfId="0" applyFont="1" applyBorder="1" applyAlignment="1">
      <alignment horizontal="justify" vertical="center"/>
    </xf>
    <xf numFmtId="0" fontId="22" fillId="0" borderId="5" xfId="0" applyNumberFormat="1" applyFont="1" applyFill="1" applyBorder="1" applyAlignment="1" applyProtection="1">
      <alignment horizontal="center" vertical="center"/>
      <protection locked="0"/>
    </xf>
    <xf numFmtId="0" fontId="22" fillId="0" borderId="5" xfId="0" applyNumberFormat="1" applyFont="1" applyFill="1" applyBorder="1" applyAlignment="1" applyProtection="1">
      <alignment horizontal="justify"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left" vertical="center" wrapText="1"/>
      <protection locked="0"/>
    </xf>
    <xf numFmtId="49" fontId="6" fillId="0" borderId="5" xfId="0" applyNumberFormat="1" applyFont="1" applyFill="1" applyBorder="1" applyAlignment="1" applyProtection="1">
      <alignment horizontal="left" vertical="center" wrapText="1"/>
      <protection locked="0"/>
    </xf>
    <xf numFmtId="9" fontId="6" fillId="0" borderId="5" xfId="0" applyNumberFormat="1" applyFont="1" applyFill="1" applyBorder="1" applyAlignment="1" applyProtection="1">
      <alignment horizontal="center" vertical="center" wrapText="1"/>
      <protection locked="0"/>
    </xf>
    <xf numFmtId="168" fontId="22" fillId="2" borderId="5" xfId="1" applyNumberFormat="1" applyFont="1" applyFill="1" applyBorder="1" applyAlignment="1">
      <alignment horizontal="right" vertical="center"/>
    </xf>
    <xf numFmtId="0" fontId="6" fillId="0" borderId="5" xfId="0" applyFont="1" applyFill="1" applyBorder="1" applyAlignment="1" applyProtection="1">
      <protection locked="0"/>
    </xf>
    <xf numFmtId="1" fontId="22" fillId="0" borderId="5" xfId="0" applyNumberFormat="1" applyFont="1" applyFill="1" applyBorder="1" applyAlignment="1" applyProtection="1">
      <alignment horizontal="center"/>
      <protection locked="0"/>
    </xf>
    <xf numFmtId="3" fontId="22" fillId="0" borderId="5" xfId="0" applyNumberFormat="1" applyFont="1" applyFill="1" applyBorder="1" applyAlignment="1" applyProtection="1">
      <alignment horizontal="left"/>
      <protection locked="0"/>
    </xf>
    <xf numFmtId="0" fontId="6" fillId="0" borderId="5" xfId="0" applyFont="1" applyFill="1" applyBorder="1" applyAlignment="1" applyProtection="1">
      <alignment horizontal="center"/>
      <protection locked="0"/>
    </xf>
    <xf numFmtId="9" fontId="22" fillId="0" borderId="5" xfId="3" applyFont="1" applyFill="1" applyBorder="1" applyAlignment="1" applyProtection="1">
      <alignment horizontal="center" vertical="center"/>
    </xf>
    <xf numFmtId="0" fontId="37" fillId="0" borderId="0" xfId="0" applyFont="1" applyFill="1" applyBorder="1" applyProtection="1"/>
    <xf numFmtId="0" fontId="37" fillId="0" borderId="0" xfId="0" applyFont="1" applyFill="1" applyProtection="1"/>
    <xf numFmtId="169" fontId="0" fillId="0" borderId="0" xfId="5" applyNumberFormat="1" applyFont="1" applyFill="1"/>
    <xf numFmtId="3" fontId="0" fillId="0" borderId="0" xfId="0" applyNumberFormat="1" applyFill="1" applyAlignment="1">
      <alignment horizontal="left"/>
    </xf>
    <xf numFmtId="2" fontId="0" fillId="0" borderId="0" xfId="5" applyNumberFormat="1" applyFont="1" applyFill="1"/>
    <xf numFmtId="3" fontId="0" fillId="0" borderId="0" xfId="0" applyNumberFormat="1" applyFill="1"/>
    <xf numFmtId="168" fontId="25" fillId="2" borderId="5" xfId="1" applyNumberFormat="1" applyFont="1" applyFill="1" applyBorder="1" applyAlignment="1">
      <alignment horizontal="center" vertical="top"/>
    </xf>
    <xf numFmtId="168" fontId="25" fillId="0" borderId="5" xfId="1" applyNumberFormat="1" applyFont="1" applyFill="1" applyBorder="1" applyAlignment="1">
      <alignment horizontal="center" vertical="top"/>
    </xf>
    <xf numFmtId="0" fontId="0" fillId="0" borderId="0" xfId="0" applyFont="1" applyAlignment="1">
      <alignment horizontal="center"/>
    </xf>
    <xf numFmtId="3" fontId="0" fillId="0" borderId="0" xfId="0" applyNumberFormat="1" applyFont="1" applyAlignment="1">
      <alignment horizontal="center"/>
    </xf>
    <xf numFmtId="0" fontId="21" fillId="0" borderId="0" xfId="0" applyFont="1" applyFill="1" applyBorder="1" applyAlignment="1" applyProtection="1">
      <alignment horizontal="center"/>
    </xf>
    <xf numFmtId="14" fontId="6" fillId="0" borderId="5" xfId="0" applyNumberFormat="1" applyFont="1" applyFill="1" applyBorder="1" applyAlignment="1" applyProtection="1">
      <alignment horizontal="center" vertical="center" wrapText="1"/>
      <protection locked="0"/>
    </xf>
    <xf numFmtId="0" fontId="0" fillId="10" borderId="5" xfId="0" applyFill="1" applyBorder="1" applyAlignment="1">
      <alignment vertical="center"/>
    </xf>
    <xf numFmtId="0" fontId="0" fillId="10" borderId="5" xfId="0" applyFill="1" applyBorder="1" applyAlignment="1" applyProtection="1">
      <alignment horizontal="justify" vertical="center"/>
      <protection locked="0"/>
    </xf>
    <xf numFmtId="3" fontId="0" fillId="10" borderId="5" xfId="0" applyNumberFormat="1" applyFill="1" applyBorder="1" applyAlignment="1">
      <alignment horizontal="left" vertical="center"/>
    </xf>
    <xf numFmtId="0" fontId="0" fillId="10" borderId="5" xfId="0" applyFill="1" applyBorder="1" applyAlignment="1">
      <alignment horizontal="justify" vertical="center"/>
    </xf>
    <xf numFmtId="3" fontId="0" fillId="10" borderId="5" xfId="0" applyNumberFormat="1" applyFill="1" applyBorder="1" applyAlignment="1">
      <alignment vertical="center"/>
    </xf>
    <xf numFmtId="168" fontId="38" fillId="10" borderId="5" xfId="1" applyNumberFormat="1" applyFont="1" applyFill="1" applyBorder="1" applyAlignment="1">
      <alignment vertical="center"/>
    </xf>
    <xf numFmtId="3" fontId="38" fillId="10" borderId="5" xfId="0" applyNumberFormat="1" applyFont="1" applyFill="1" applyBorder="1" applyAlignment="1">
      <alignment vertical="center"/>
    </xf>
    <xf numFmtId="0" fontId="0" fillId="10" borderId="5" xfId="0" applyFill="1" applyBorder="1" applyAlignment="1">
      <alignment horizontal="center" vertical="center"/>
    </xf>
    <xf numFmtId="169" fontId="26" fillId="2" borderId="5" xfId="5" applyNumberFormat="1" applyFont="1" applyFill="1" applyBorder="1" applyAlignment="1" applyProtection="1">
      <alignment horizontal="right" vertical="center" wrapText="1"/>
    </xf>
    <xf numFmtId="169" fontId="22" fillId="2" borderId="5" xfId="5" applyNumberFormat="1" applyFont="1" applyFill="1" applyBorder="1" applyAlignment="1" applyProtection="1">
      <alignment horizontal="right" vertical="center" wrapText="1"/>
    </xf>
    <xf numFmtId="9" fontId="0" fillId="10" borderId="5" xfId="0" applyNumberFormat="1" applyFill="1" applyBorder="1" applyAlignment="1">
      <alignment horizontal="center" vertical="center"/>
    </xf>
    <xf numFmtId="169" fontId="22" fillId="2" borderId="5" xfId="5" applyNumberFormat="1" applyFont="1" applyFill="1" applyBorder="1" applyAlignment="1" applyProtection="1">
      <alignment horizontal="right" vertical="center"/>
      <protection locked="0"/>
    </xf>
    <xf numFmtId="169" fontId="25" fillId="2" borderId="5" xfId="5" applyNumberFormat="1" applyFont="1" applyFill="1" applyBorder="1" applyAlignment="1" applyProtection="1">
      <alignment horizontal="right" vertical="center"/>
      <protection locked="0"/>
    </xf>
    <xf numFmtId="3" fontId="39" fillId="0" borderId="5" xfId="0" applyNumberFormat="1" applyFont="1" applyBorder="1" applyAlignment="1">
      <alignment vertical="center"/>
    </xf>
    <xf numFmtId="14" fontId="39" fillId="0" borderId="5" xfId="0" applyNumberFormat="1" applyFont="1" applyBorder="1" applyAlignment="1">
      <alignment horizontal="left" vertical="center"/>
    </xf>
    <xf numFmtId="0" fontId="25" fillId="0" borderId="0" xfId="0" applyFont="1" applyAlignment="1">
      <alignment horizontal="justify"/>
    </xf>
    <xf numFmtId="0" fontId="25" fillId="0" borderId="0" xfId="0" applyFont="1"/>
    <xf numFmtId="3" fontId="25" fillId="0" borderId="0" xfId="0" applyNumberFormat="1" applyFont="1" applyAlignment="1">
      <alignment horizontal="center"/>
    </xf>
    <xf numFmtId="14" fontId="25" fillId="0" borderId="0" xfId="0" applyNumberFormat="1" applyFont="1" applyAlignment="1">
      <alignment horizontal="center"/>
    </xf>
    <xf numFmtId="0" fontId="25" fillId="0" borderId="0" xfId="0" applyFont="1" applyAlignment="1">
      <alignment horizontal="center"/>
    </xf>
    <xf numFmtId="14" fontId="25" fillId="2" borderId="5" xfId="0" applyNumberFormat="1" applyFont="1" applyFill="1" applyBorder="1" applyAlignment="1">
      <alignment horizontal="center" vertical="center" wrapText="1"/>
    </xf>
    <xf numFmtId="3" fontId="25" fillId="16" borderId="5" xfId="0" applyNumberFormat="1" applyFont="1" applyFill="1" applyBorder="1" applyAlignment="1">
      <alignment horizontal="center" vertical="center"/>
    </xf>
    <xf numFmtId="14" fontId="25" fillId="16" borderId="5" xfId="0" applyNumberFormat="1" applyFont="1" applyFill="1" applyBorder="1" applyAlignment="1">
      <alignment horizontal="center" vertical="center"/>
    </xf>
    <xf numFmtId="1" fontId="25" fillId="16" borderId="5" xfId="0" applyNumberFormat="1" applyFont="1" applyFill="1" applyBorder="1" applyAlignment="1">
      <alignment horizontal="center" vertical="center"/>
    </xf>
    <xf numFmtId="3" fontId="25" fillId="16" borderId="5" xfId="0" applyNumberFormat="1" applyFont="1" applyFill="1" applyBorder="1"/>
    <xf numFmtId="14" fontId="25" fillId="16" borderId="5" xfId="0" applyNumberFormat="1" applyFont="1" applyFill="1" applyBorder="1"/>
    <xf numFmtId="0" fontId="0" fillId="0" borderId="0" xfId="0" applyAlignment="1">
      <alignment wrapText="1"/>
    </xf>
    <xf numFmtId="0" fontId="0" fillId="0" borderId="0" xfId="0" applyAlignment="1" applyProtection="1">
      <alignment horizontal="center"/>
    </xf>
    <xf numFmtId="0" fontId="0" fillId="0" borderId="0" xfId="0" applyAlignment="1">
      <alignment horizontal="center"/>
    </xf>
    <xf numFmtId="0" fontId="0" fillId="0" borderId="0" xfId="0" applyFill="1" applyAlignment="1">
      <alignment horizontal="center" vertical="center"/>
    </xf>
    <xf numFmtId="0" fontId="0" fillId="0" borderId="0" xfId="0" applyFill="1" applyAlignment="1">
      <alignment horizontal="center"/>
    </xf>
    <xf numFmtId="0" fontId="2" fillId="0" borderId="13"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16" borderId="4" xfId="0" applyFont="1" applyFill="1" applyBorder="1" applyAlignment="1" applyProtection="1">
      <alignment horizontal="left" vertical="center" wrapText="1"/>
    </xf>
    <xf numFmtId="0" fontId="2" fillId="16" borderId="9"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center" wrapText="1"/>
    </xf>
    <xf numFmtId="0" fontId="34"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2" fillId="0" borderId="30" xfId="0" applyFont="1" applyFill="1" applyBorder="1" applyAlignment="1" applyProtection="1">
      <alignment horizontal="justify" vertical="center" wrapText="1"/>
    </xf>
    <xf numFmtId="0" fontId="2" fillId="0" borderId="31" xfId="0" applyFont="1" applyFill="1" applyBorder="1" applyAlignment="1" applyProtection="1">
      <alignment horizontal="justify" vertical="center" wrapText="1"/>
    </xf>
    <xf numFmtId="0" fontId="2" fillId="0" borderId="0" xfId="0" applyFont="1" applyFill="1" applyBorder="1" applyAlignment="1" applyProtection="1">
      <alignment horizontal="right" vertical="center" wrapText="1"/>
    </xf>
    <xf numFmtId="0" fontId="2" fillId="16" borderId="15" xfId="0" applyFont="1" applyFill="1" applyBorder="1" applyAlignment="1" applyProtection="1">
      <alignment horizontal="left" vertical="center" wrapText="1"/>
    </xf>
    <xf numFmtId="0" fontId="2" fillId="16" borderId="17" xfId="0" applyFont="1" applyFill="1" applyBorder="1" applyAlignment="1" applyProtection="1">
      <alignment horizontal="left" vertical="center" wrapText="1"/>
    </xf>
    <xf numFmtId="0" fontId="2" fillId="0" borderId="4"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167" fontId="23" fillId="0" borderId="7" xfId="0" applyNumberFormat="1" applyFont="1" applyFill="1" applyBorder="1" applyAlignment="1" applyProtection="1">
      <alignment horizontal="center" vertical="center" wrapText="1"/>
      <protection locked="0"/>
    </xf>
    <xf numFmtId="167" fontId="23" fillId="0" borderId="8" xfId="0" applyNumberFormat="1" applyFont="1" applyFill="1" applyBorder="1" applyAlignment="1" applyProtection="1">
      <alignment horizontal="center" vertical="center" wrapText="1"/>
      <protection locked="0"/>
    </xf>
    <xf numFmtId="167" fontId="23" fillId="0" borderId="18" xfId="0" applyNumberFormat="1" applyFont="1" applyFill="1" applyBorder="1" applyAlignment="1" applyProtection="1">
      <alignment horizontal="center" vertical="center" wrapText="1"/>
      <protection locked="0"/>
    </xf>
    <xf numFmtId="0" fontId="2" fillId="16" borderId="10" xfId="0" applyFont="1" applyFill="1" applyBorder="1" applyAlignment="1" applyProtection="1">
      <alignment horizontal="left" vertical="center" wrapText="1"/>
    </xf>
    <xf numFmtId="0" fontId="2" fillId="16" borderId="3" xfId="0" applyFont="1" applyFill="1" applyBorder="1" applyAlignment="1" applyProtection="1">
      <alignment horizontal="left" vertical="center" wrapText="1"/>
    </xf>
    <xf numFmtId="0" fontId="2" fillId="0" borderId="15" xfId="0"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167" fontId="23" fillId="0" borderId="35" xfId="0" applyNumberFormat="1" applyFont="1" applyFill="1" applyBorder="1" applyAlignment="1" applyProtection="1">
      <alignment horizontal="center" vertical="center" wrapText="1"/>
      <protection locked="0"/>
    </xf>
    <xf numFmtId="167" fontId="23" fillId="0" borderId="20" xfId="0" applyNumberFormat="1" applyFont="1" applyFill="1" applyBorder="1" applyAlignment="1" applyProtection="1">
      <alignment horizontal="center" vertical="center" wrapText="1"/>
      <protection locked="0"/>
    </xf>
    <xf numFmtId="167" fontId="23" fillId="0" borderId="25"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top" wrapText="1"/>
    </xf>
    <xf numFmtId="0" fontId="2" fillId="16" borderId="1" xfId="0" applyFont="1" applyFill="1" applyBorder="1" applyAlignment="1" applyProtection="1">
      <alignment horizontal="justify" vertical="center" wrapText="1"/>
    </xf>
    <xf numFmtId="0" fontId="2" fillId="16" borderId="2" xfId="0" applyFont="1" applyFill="1" applyBorder="1" applyAlignment="1" applyProtection="1">
      <alignment horizontal="justify" vertical="center" wrapText="1"/>
    </xf>
    <xf numFmtId="0" fontId="2" fillId="16" borderId="28" xfId="0" applyFont="1" applyFill="1" applyBorder="1" applyAlignment="1" applyProtection="1">
      <alignment horizontal="justify" vertical="center" wrapText="1"/>
    </xf>
    <xf numFmtId="0" fontId="24" fillId="16" borderId="34" xfId="0" applyFont="1" applyFill="1" applyBorder="1" applyAlignment="1" applyProtection="1">
      <alignment horizontal="left" vertical="center" wrapText="1"/>
      <protection locked="0"/>
    </xf>
    <xf numFmtId="0" fontId="24" fillId="16" borderId="2" xfId="0" applyFont="1" applyFill="1" applyBorder="1" applyAlignment="1" applyProtection="1">
      <alignment horizontal="left" vertical="center" wrapText="1"/>
      <protection locked="0"/>
    </xf>
    <xf numFmtId="0" fontId="24" fillId="16" borderId="26" xfId="0" applyFont="1" applyFill="1" applyBorder="1" applyAlignment="1" applyProtection="1">
      <alignment horizontal="left" vertical="center" wrapText="1"/>
      <protection locked="0"/>
    </xf>
    <xf numFmtId="3" fontId="40" fillId="0" borderId="0" xfId="0" applyNumberFormat="1" applyFont="1" applyAlignment="1">
      <alignment horizontal="justify" vertical="center"/>
    </xf>
    <xf numFmtId="0" fontId="39" fillId="0" borderId="0" xfId="0" applyFont="1" applyAlignment="1">
      <alignment horizontal="center" vertical="center"/>
    </xf>
    <xf numFmtId="14" fontId="40" fillId="0" borderId="7" xfId="0" applyNumberFormat="1" applyFont="1" applyBorder="1" applyAlignment="1">
      <alignment horizontal="center" vertical="center"/>
    </xf>
    <xf numFmtId="14" fontId="40" fillId="0" borderId="6" xfId="0" applyNumberFormat="1" applyFont="1" applyBorder="1" applyAlignment="1">
      <alignment horizontal="center" vertical="center"/>
    </xf>
    <xf numFmtId="14" fontId="40" fillId="0" borderId="5" xfId="0" applyNumberFormat="1" applyFont="1" applyBorder="1" applyAlignment="1">
      <alignment horizontal="center" vertical="center"/>
    </xf>
    <xf numFmtId="14" fontId="20" fillId="0" borderId="7" xfId="4" applyNumberFormat="1" applyBorder="1" applyAlignment="1">
      <alignment horizontal="center" vertical="center"/>
    </xf>
  </cellXfs>
  <cellStyles count="6">
    <cellStyle name="Hipervínculo" xfId="4" builtinId="8"/>
    <cellStyle name="Millares" xfId="1" builtinId="3"/>
    <cellStyle name="Moneda" xfId="5" builtinId="4"/>
    <cellStyle name="Normal" xfId="0" builtinId="0"/>
    <cellStyle name="Normal_Hoja1" xfId="2" xr:uid="{00000000-0005-0000-0000-000003000000}"/>
    <cellStyle name="Porcentaje" xfId="3"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1816100</xdr:colOff>
      <xdr:row>8</xdr:row>
      <xdr:rowOff>114300</xdr:rowOff>
    </xdr:from>
    <xdr:to>
      <xdr:col>6</xdr:col>
      <xdr:colOff>1078865</xdr:colOff>
      <xdr:row>12</xdr:row>
      <xdr:rowOff>737054</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2000000}"/>
            </a:ext>
          </a:extLst>
        </xdr:cNvPr>
        <xdr:cNvSpPr/>
      </xdr:nvSpPr>
      <xdr:spPr bwMode="auto">
        <a:xfrm>
          <a:off x="8807450" y="2362200"/>
          <a:ext cx="101917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1612900</xdr:colOff>
      <xdr:row>5</xdr:row>
      <xdr:rowOff>254000</xdr:rowOff>
    </xdr:from>
    <xdr:to>
      <xdr:col>6</xdr:col>
      <xdr:colOff>972185</xdr:colOff>
      <xdr:row>12</xdr:row>
      <xdr:rowOff>596900</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3000000}"/>
            </a:ext>
          </a:extLst>
        </xdr:cNvPr>
        <xdr:cNvSpPr/>
      </xdr:nvSpPr>
      <xdr:spPr bwMode="auto">
        <a:xfrm>
          <a:off x="8604250" y="1473200"/>
          <a:ext cx="917575" cy="3206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12</xdr:row>
          <xdr:rowOff>0</xdr:rowOff>
        </xdr:from>
        <xdr:to>
          <xdr:col>29</xdr:col>
          <xdr:colOff>0</xdr:colOff>
          <xdr:row>12</xdr:row>
          <xdr:rowOff>295275</xdr:rowOff>
        </xdr:to>
        <xdr:sp macro="" textlink="">
          <xdr:nvSpPr>
            <xdr:cNvPr id="11274" name="CommandButton1"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guasbogotaTab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eeduria2021/Rdc2020/Sector%20Integracion%20Social/SD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mar/Downloads/CHAPINERO%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sabela.tabaco.ANIMALESBOG/Desktop/ISABELA%20TABACO%20A&#209;O%202021/VEEDURIA%202021/IDPYBA%20120216000078661_0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 "/>
      <sheetName val="FUNCIONAMIENTO "/>
      <sheetName val="Formato a Dici 31 de 2018"/>
      <sheetName val="Instructivo"/>
      <sheetName val="Equivalencia BH-BMPT"/>
      <sheetName val="Tipo "/>
    </sheetNames>
    <sheetDataSet>
      <sheetData sheetId="0" refreshError="1"/>
      <sheetData sheetId="1" refreshError="1"/>
      <sheetData sheetId="2" refreshError="1"/>
      <sheetData sheetId="3" refreshError="1"/>
      <sheetData sheetId="4" refreshError="1"/>
      <sheetData sheetId="5">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orig"/>
      <sheetName val="Formato2020 "/>
      <sheetName val="Instructivo"/>
      <sheetName val="Tipo"/>
      <sheetName val="Eje_Pilar_Prop"/>
      <sheetName val="validación"/>
    </sheetNames>
    <sheetDataSet>
      <sheetData sheetId="0"/>
      <sheetData sheetId="1">
        <row r="14">
          <cell r="I14" t="str">
            <v>Funcionamiento</v>
          </cell>
        </row>
      </sheetData>
      <sheetData sheetId="2"/>
      <sheetData sheetId="3">
        <row r="2">
          <cell r="D2" t="str">
            <v>Funcionamiento</v>
          </cell>
        </row>
        <row r="3">
          <cell r="D3" t="str">
            <v>Inversión</v>
          </cell>
        </row>
        <row r="4">
          <cell r="D4" t="str">
            <v>Operación</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 "/>
      <sheetName val="PREDIS"/>
      <sheetName val="Instructivo"/>
      <sheetName val="Tipo"/>
      <sheetName val="Eje_Pilar_Prop"/>
    </sheetNames>
    <sheetDataSet>
      <sheetData sheetId="0"/>
      <sheetData sheetId="1"/>
      <sheetData sheetId="2"/>
      <sheetData sheetId="3">
        <row r="2">
          <cell r="C2" t="str">
            <v>Concurso de méritos</v>
          </cell>
          <cell r="D2" t="str">
            <v>Funcionamiento</v>
          </cell>
        </row>
        <row r="3">
          <cell r="C3" t="str">
            <v>Contratación directa</v>
          </cell>
          <cell r="D3" t="str">
            <v>Inversión</v>
          </cell>
        </row>
        <row r="4">
          <cell r="C4" t="str">
            <v>Contratación mínima cuantia</v>
          </cell>
          <cell r="D4" t="str">
            <v>Operación</v>
          </cell>
        </row>
        <row r="5">
          <cell r="C5" t="str">
            <v>Selección abreviada</v>
          </cell>
        </row>
        <row r="6">
          <cell r="C6" t="str">
            <v>Licitación pública</v>
          </cell>
        </row>
        <row r="7">
          <cell r="C7" t="str">
            <v>Régimen privado</v>
          </cell>
        </row>
        <row r="8">
          <cell r="C8" t="str">
            <v>Régimen especial</v>
          </cell>
        </row>
        <row r="33">
          <cell r="C33" t="str">
            <v>SECOP I</v>
          </cell>
        </row>
        <row r="34">
          <cell r="C34" t="str">
            <v>SECOP II</v>
          </cell>
        </row>
        <row r="36">
          <cell r="C36" t="str">
            <v>Bogotá Mejor para Todos</v>
          </cell>
        </row>
        <row r="37">
          <cell r="C37" t="str">
            <v>Un Nuevo Contrato Social y Ambiental para la Bogotá del Siglo XXI</v>
          </cell>
        </row>
      </sheetData>
      <sheetData sheetId="4">
        <row r="2">
          <cell r="C2" t="str">
            <v>No. Programa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INFORMACION II CUATRIMESTRE"/>
      <sheetName val="3. PAA"/>
      <sheetName val="4. CONSOLIDADO"/>
      <sheetName val="5. INSTRUCTIVO"/>
      <sheetName val="Tipo"/>
      <sheetName val="Eje_Pilar_Prop"/>
    </sheetNames>
    <sheetDataSet>
      <sheetData sheetId="0"/>
      <sheetData sheetId="1"/>
      <sheetData sheetId="2"/>
      <sheetData sheetId="3"/>
      <sheetData sheetId="4"/>
      <sheetData sheetId="5">
        <row r="2">
          <cell r="B2" t="str">
            <v>Obra pública</v>
          </cell>
        </row>
        <row r="36">
          <cell r="C36" t="str">
            <v>Bogotá Mejor para Todos</v>
          </cell>
        </row>
        <row r="37">
          <cell r="C37" t="str">
            <v>Un Nuevo Contrato Social y Ambiental para la Bogotá del Siglo XXI</v>
          </cell>
        </row>
      </sheetData>
      <sheetData sheetId="6">
        <row r="3">
          <cell r="C3">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1591634&amp;isFromPublicArea=True&amp;isModal=False" TargetMode="External"/><Relationship Id="rId13" Type="http://schemas.openxmlformats.org/officeDocument/2006/relationships/hyperlink" Target="https://colombiacompra.gov.co/tienda-virtual-del-estado-colombiano/ordenes-compra/53239" TargetMode="External"/><Relationship Id="rId18" Type="http://schemas.openxmlformats.org/officeDocument/2006/relationships/image" Target="../media/image1.emf"/><Relationship Id="rId3" Type="http://schemas.openxmlformats.org/officeDocument/2006/relationships/hyperlink" Target="https://www.colombiacompra.gov.co/tienda-virtual-del-estado-colombiano/ordenes-compra/67722" TargetMode="External"/><Relationship Id="rId7" Type="http://schemas.openxmlformats.org/officeDocument/2006/relationships/hyperlink" Target="https://community.secop.gov.co/Public/Tendering/OpportunityDetail/Index?noticeUID=CO1.NTC.1589453&amp;isFromPublicArea=True&amp;isModal=False" TargetMode="External"/><Relationship Id="rId12" Type="http://schemas.openxmlformats.org/officeDocument/2006/relationships/hyperlink" Target="https://community.secop.gov.co/Public/Tendering/OpportunityDetail/Index?noticeUID=CO1.NTC.1543941&amp;isFromPublicArea=True&amp;isModal=False" TargetMode="External"/><Relationship Id="rId17" Type="http://schemas.openxmlformats.org/officeDocument/2006/relationships/control" Target="../activeX/activeX1.xml"/><Relationship Id="rId2" Type="http://schemas.openxmlformats.org/officeDocument/2006/relationships/hyperlink" Target="https://www.colombiacompra.gov.co/tienda-virtual-del-estado-colombiano/ordenes-compra/67570" TargetMode="External"/><Relationship Id="rId16" Type="http://schemas.openxmlformats.org/officeDocument/2006/relationships/vmlDrawing" Target="../drawings/vmlDrawing1.vml"/><Relationship Id="rId1" Type="http://schemas.openxmlformats.org/officeDocument/2006/relationships/hyperlink" Target="https://www.colombiacompra.gov.co/tienda-virtual-del-estado-colombiano/ordenes-compra/67570" TargetMode="External"/><Relationship Id="rId6" Type="http://schemas.openxmlformats.org/officeDocument/2006/relationships/hyperlink" Target="https://www.colombiacompra.gov.co/tienda-virtual-del-estado-colombiano/ordenes-compra/68066" TargetMode="External"/><Relationship Id="rId11" Type="http://schemas.openxmlformats.org/officeDocument/2006/relationships/hyperlink" Target="https://www.contratos.gov.co/consultas/detalleProceso.do?numConstancia=21-22-23751&amp;g-recaptcha-response=03AGdBq26fwohkLhhqgfIt4MQzaK9nFeNGiMRAPQB8tIWfFVbOmzUEPJhxAaF80oXm2QnlLnX_vW5sdepXJ1WOCmay24WYQCaqQlZ56FAUWdFcT0iKH1fKEC0g5y-pqXb6Q0ok856VH5sv2eWH5ErL8q3PQoAN3bzyrASka9_yqRDAK5ZTkVk3GL0xukuYAqpJJ8CoMUyzEoiYzfgSiUbIo0K5d28KBDNSmQwXk1dEi2txzyYluc3wR3aloDi7hXLlJ4GPkWVShI8qzuxd5DECTI6UfI8BWA7tSXFjG35G_fyp9BD1FfgdFkY9DUzLzOTO_qCpdAdFlcmYNsSiAOaPS18rInQrjoOSFzNLyh-GSPoln-IddUyiUK0sQAIyMiDrk0hl7qloFFhSPDJSq2hW5JH8NNu1VDSSP9gGb3HY26q7JANJSDS3LxrzWTTkd-OMUkrF4-sBCGWZBWp4W8J9hRNJqOe-94Xq-w" TargetMode="External"/><Relationship Id="rId5" Type="http://schemas.openxmlformats.org/officeDocument/2006/relationships/hyperlink" Target="https://www.colombiacompra.gov.co/tienda-virtual-del-estado-colombiano/ordenes-compra/68066" TargetMode="External"/><Relationship Id="rId15" Type="http://schemas.openxmlformats.org/officeDocument/2006/relationships/drawing" Target="../drawings/drawing1.xml"/><Relationship Id="rId10" Type="http://schemas.openxmlformats.org/officeDocument/2006/relationships/hyperlink" Target="https://community.secop.gov.co/Public/Tendering/OpportunityDetail/Index?noticeUID=CO1.NTC.1596029&amp;isFromPublicArea=True&amp;isModal=False" TargetMode="External"/><Relationship Id="rId19" Type="http://schemas.openxmlformats.org/officeDocument/2006/relationships/comments" Target="../comments1.xml"/><Relationship Id="rId4" Type="http://schemas.openxmlformats.org/officeDocument/2006/relationships/hyperlink" Target="https://www.colombiacompra.gov.co/tienda-virtual-del-estado-colombiano/ordenes-compra/68065" TargetMode="External"/><Relationship Id="rId9" Type="http://schemas.openxmlformats.org/officeDocument/2006/relationships/hyperlink" Target="https://community.secop.gov.co/Public/Tendering/OpportunityDetail/Index?noticeUID=CO1.NTC.1582329&amp;isFromPublicArea=True&amp;isModal=False"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yury.santos@gobiernobogota.gov.co%20Tel:%206620222%20Ext%20114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V820"/>
  <sheetViews>
    <sheetView tabSelected="1" topLeftCell="A13" zoomScale="90" zoomScaleNormal="90" workbookViewId="0">
      <pane ySplit="1" topLeftCell="A732" activePane="bottomLeft" state="frozen"/>
      <selection activeCell="A13" sqref="A13"/>
      <selection pane="bottomLeft" activeCell="AH739" sqref="AH739"/>
    </sheetView>
  </sheetViews>
  <sheetFormatPr baseColWidth="10" defaultColWidth="11.42578125" defaultRowHeight="27.95" customHeight="1" x14ac:dyDescent="0.25"/>
  <cols>
    <col min="1" max="1" width="11.42578125" style="33"/>
    <col min="2" max="2" width="10" style="33" customWidth="1"/>
    <col min="3" max="3" width="20.42578125" style="105" customWidth="1"/>
    <col min="4" max="4" width="19.85546875" style="105" customWidth="1"/>
    <col min="5" max="5" width="30.28515625" style="92" customWidth="1"/>
    <col min="6" max="6" width="18.28515625" style="33" customWidth="1"/>
    <col min="7" max="7" width="27.85546875" style="33" customWidth="1"/>
    <col min="8" max="8" width="53" style="33" customWidth="1"/>
    <col min="9" max="9" width="15.42578125" style="33" customWidth="1"/>
    <col min="10" max="10" width="35.42578125" style="33" customWidth="1"/>
    <col min="11" max="11" width="12.28515625" style="33" customWidth="1"/>
    <col min="12" max="12" width="35.7109375" style="33" customWidth="1"/>
    <col min="13" max="13" width="38.140625" style="33" customWidth="1"/>
    <col min="14" max="14" width="21.85546875" style="33" customWidth="1"/>
    <col min="15" max="15" width="20.140625" style="106" customWidth="1"/>
    <col min="16" max="16" width="25.140625" style="83" customWidth="1"/>
    <col min="17" max="17" width="36.28515625" style="33" customWidth="1"/>
    <col min="18" max="18" width="15.140625" style="33" customWidth="1"/>
    <col min="19" max="19" width="24.42578125" style="33" customWidth="1"/>
    <col min="20" max="20" width="30.140625" style="33" customWidth="1"/>
    <col min="21" max="21" width="20.7109375" style="33" customWidth="1"/>
    <col min="22" max="22" width="20.7109375" style="164" customWidth="1"/>
    <col min="23" max="23" width="20.7109375" style="33" customWidth="1"/>
    <col min="24" max="24" width="15.42578125" style="33" customWidth="1"/>
    <col min="25" max="25" width="16.140625" style="248" customWidth="1"/>
    <col min="26" max="26" width="21.28515625" style="202" customWidth="1"/>
    <col min="27" max="27" width="27" style="209" customWidth="1"/>
    <col min="28" max="28" width="15.42578125" style="146" customWidth="1"/>
    <col min="29" max="29" width="15.42578125" style="33" customWidth="1"/>
    <col min="30" max="30" width="15.28515625" style="106" customWidth="1"/>
    <col min="31" max="31" width="14.42578125" style="217" customWidth="1"/>
    <col min="32" max="32" width="16.28515625" style="280" customWidth="1"/>
    <col min="33" max="33" width="13.28515625" style="280" customWidth="1"/>
    <col min="34" max="34" width="19" style="33" customWidth="1"/>
    <col min="35" max="35" width="23" style="33" customWidth="1"/>
    <col min="36" max="36" width="12.28515625" style="33" customWidth="1"/>
    <col min="37" max="37" width="13.85546875" style="33" customWidth="1"/>
    <col min="38" max="38" width="16.42578125" style="33" customWidth="1"/>
    <col min="39" max="39" width="16" style="182" customWidth="1"/>
    <col min="40" max="40" width="11.42578125" style="47"/>
    <col min="41" max="41" width="11.42578125" style="35"/>
    <col min="42" max="42" width="14.42578125" style="35" customWidth="1"/>
    <col min="43" max="43" width="13.140625" style="35" customWidth="1"/>
    <col min="44" max="45" width="11.42578125" style="35"/>
    <col min="46" max="47" width="12.7109375" style="35" bestFit="1" customWidth="1"/>
    <col min="48" max="48" width="11.42578125" style="35"/>
    <col min="49" max="16384" width="11.42578125" style="36"/>
  </cols>
  <sheetData>
    <row r="1" spans="1:48" s="33" customFormat="1" ht="15" hidden="1" x14ac:dyDescent="0.25">
      <c r="A1" s="36"/>
      <c r="B1" s="36"/>
      <c r="C1" s="36"/>
      <c r="D1" s="36"/>
      <c r="E1" s="37"/>
      <c r="F1" s="37"/>
      <c r="G1" s="36"/>
      <c r="H1" s="36"/>
      <c r="I1" s="36"/>
      <c r="J1" s="36"/>
      <c r="K1" s="36"/>
      <c r="L1" s="36"/>
      <c r="M1" s="36"/>
      <c r="N1" s="36"/>
      <c r="O1" s="36"/>
      <c r="P1" s="36"/>
      <c r="Q1" s="36"/>
      <c r="R1" s="36"/>
      <c r="S1" s="36"/>
      <c r="T1" s="36"/>
      <c r="U1" s="36"/>
      <c r="V1" s="158"/>
      <c r="W1" s="36"/>
      <c r="X1" s="36"/>
      <c r="Y1" s="151"/>
      <c r="Z1" s="210"/>
      <c r="AA1" s="203"/>
      <c r="AB1" s="36"/>
      <c r="AC1" s="36"/>
      <c r="AD1" s="36"/>
      <c r="AE1" s="279"/>
      <c r="AF1" s="279"/>
      <c r="AG1" s="279"/>
      <c r="AH1" s="36"/>
      <c r="AI1" s="36"/>
      <c r="AJ1" s="36"/>
      <c r="AK1" s="36"/>
      <c r="AL1" s="36"/>
      <c r="AM1" s="182"/>
      <c r="AN1" s="47"/>
      <c r="AO1" s="35"/>
      <c r="AP1" s="35"/>
      <c r="AQ1" s="35"/>
      <c r="AR1" s="35"/>
      <c r="AS1" s="35"/>
      <c r="AT1" s="34"/>
      <c r="AU1" s="34"/>
      <c r="AV1" s="34"/>
    </row>
    <row r="2" spans="1:48" s="33" customFormat="1" ht="18.75" hidden="1" x14ac:dyDescent="0.25">
      <c r="A2" s="315" t="s">
        <v>302</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176"/>
      <c r="AN2" s="47"/>
      <c r="AO2" s="35"/>
      <c r="AP2" s="35"/>
      <c r="AQ2" s="35"/>
      <c r="AR2" s="35"/>
      <c r="AS2" s="35"/>
      <c r="AT2" s="34"/>
      <c r="AU2" s="34"/>
      <c r="AV2" s="34"/>
    </row>
    <row r="3" spans="1:48" s="33" customFormat="1" ht="18.75" hidden="1" x14ac:dyDescent="0.25">
      <c r="A3" s="315" t="s">
        <v>312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176"/>
      <c r="AN3" s="47"/>
      <c r="AO3" s="43"/>
      <c r="AP3" s="35"/>
      <c r="AQ3" s="35"/>
      <c r="AR3" s="35"/>
      <c r="AS3" s="35"/>
      <c r="AT3" s="34"/>
      <c r="AU3" s="34"/>
      <c r="AV3" s="34"/>
    </row>
    <row r="4" spans="1:48" s="33" customFormat="1" ht="18.75" hidden="1" x14ac:dyDescent="0.25">
      <c r="A4" s="123"/>
      <c r="B4" s="123"/>
      <c r="C4" s="123"/>
      <c r="D4" s="123"/>
      <c r="E4" s="123"/>
      <c r="F4" s="123"/>
      <c r="G4" s="123"/>
      <c r="H4" s="123"/>
      <c r="I4" s="123"/>
      <c r="J4" s="123"/>
      <c r="K4" s="123"/>
      <c r="L4" s="123"/>
      <c r="M4" s="123"/>
      <c r="N4" s="123"/>
      <c r="O4" s="123"/>
      <c r="P4" s="123"/>
      <c r="Q4" s="123"/>
      <c r="R4" s="123"/>
      <c r="S4" s="123"/>
      <c r="T4" s="123"/>
      <c r="U4" s="123"/>
      <c r="V4" s="159"/>
      <c r="W4" s="123"/>
      <c r="X4" s="123"/>
      <c r="Y4" s="152"/>
      <c r="Z4" s="211"/>
      <c r="AA4" s="204"/>
      <c r="AB4" s="123"/>
      <c r="AC4" s="123"/>
      <c r="AD4" s="123"/>
      <c r="AE4" s="218"/>
      <c r="AF4" s="218"/>
      <c r="AG4" s="218"/>
      <c r="AH4" s="123"/>
      <c r="AI4" s="123"/>
      <c r="AJ4" s="123"/>
      <c r="AK4" s="123"/>
      <c r="AL4" s="123"/>
      <c r="AM4" s="176"/>
      <c r="AN4" s="47"/>
      <c r="AO4" s="35"/>
      <c r="AP4" s="35"/>
      <c r="AQ4" s="35"/>
      <c r="AR4" s="35"/>
      <c r="AS4" s="35"/>
      <c r="AT4" s="34"/>
      <c r="AU4" s="34"/>
      <c r="AV4" s="34"/>
    </row>
    <row r="5" spans="1:48" s="33" customFormat="1" ht="24" hidden="1" customHeight="1" thickBot="1" x14ac:dyDescent="0.25">
      <c r="A5" s="316" t="s">
        <v>152</v>
      </c>
      <c r="B5" s="317"/>
      <c r="C5" s="317"/>
      <c r="D5" s="318"/>
      <c r="E5" s="110"/>
      <c r="F5" s="57"/>
      <c r="G5" s="57"/>
      <c r="H5" s="112" t="s">
        <v>33</v>
      </c>
      <c r="I5" s="319"/>
      <c r="J5" s="320"/>
      <c r="K5" s="321"/>
      <c r="L5" s="48"/>
      <c r="M5" s="40"/>
      <c r="N5" s="57"/>
      <c r="O5" s="297"/>
      <c r="P5" s="297"/>
      <c r="Q5" s="39"/>
      <c r="R5" s="39"/>
      <c r="S5" s="39"/>
      <c r="T5" s="39"/>
      <c r="U5" s="39"/>
      <c r="V5" s="160"/>
      <c r="W5" s="297"/>
      <c r="X5" s="297"/>
      <c r="Y5" s="297"/>
      <c r="Z5" s="297"/>
      <c r="AA5" s="297"/>
      <c r="AB5" s="297"/>
      <c r="AC5" s="297"/>
      <c r="AD5" s="297"/>
      <c r="AE5" s="297"/>
      <c r="AF5" s="297"/>
      <c r="AG5" s="297"/>
      <c r="AH5" s="297"/>
      <c r="AI5" s="297"/>
      <c r="AJ5" s="297"/>
      <c r="AK5" s="297"/>
      <c r="AL5" s="297"/>
      <c r="AM5" s="177"/>
      <c r="AN5" s="47"/>
      <c r="AO5" s="35"/>
      <c r="AP5" s="35"/>
      <c r="AQ5" s="35"/>
      <c r="AR5" s="35"/>
      <c r="AS5" s="35"/>
      <c r="AT5" s="34"/>
      <c r="AU5" s="34"/>
      <c r="AV5" s="34"/>
    </row>
    <row r="6" spans="1:48" s="33" customFormat="1" ht="29.25" hidden="1" customHeight="1" x14ac:dyDescent="0.25">
      <c r="A6" s="303" t="s">
        <v>303</v>
      </c>
      <c r="B6" s="304"/>
      <c r="C6" s="304"/>
      <c r="D6" s="304"/>
      <c r="E6" s="149">
        <v>81571064856</v>
      </c>
      <c r="F6" s="38"/>
      <c r="G6" s="42"/>
      <c r="H6" s="50" t="s">
        <v>305</v>
      </c>
      <c r="I6" s="305">
        <v>3369000000</v>
      </c>
      <c r="J6" s="306"/>
      <c r="K6" s="307"/>
      <c r="L6" s="49"/>
      <c r="M6" s="41"/>
      <c r="N6" s="38"/>
      <c r="O6" s="38"/>
      <c r="P6" s="38"/>
      <c r="Q6" s="39"/>
      <c r="R6" s="39"/>
      <c r="S6" s="39"/>
      <c r="T6" s="39"/>
      <c r="U6" s="39"/>
      <c r="V6" s="160"/>
      <c r="X6" s="56"/>
      <c r="Y6" s="153"/>
      <c r="Z6" s="212"/>
      <c r="AA6" s="205"/>
      <c r="AB6" s="58"/>
      <c r="AC6" s="58"/>
      <c r="AE6" s="280"/>
      <c r="AF6" s="280"/>
      <c r="AG6" s="280"/>
      <c r="AH6" s="308" t="s">
        <v>28</v>
      </c>
      <c r="AI6" s="309"/>
      <c r="AJ6" s="114"/>
      <c r="AK6" s="115"/>
      <c r="AL6" s="115"/>
      <c r="AM6" s="183"/>
      <c r="AN6" s="183"/>
      <c r="AO6" s="115"/>
      <c r="AP6" s="116"/>
      <c r="AQ6" s="35"/>
      <c r="AR6" s="35"/>
      <c r="AS6" s="35"/>
      <c r="AT6" s="34"/>
      <c r="AU6" s="34"/>
      <c r="AV6" s="34"/>
    </row>
    <row r="7" spans="1:48" s="33" customFormat="1" ht="28.5" hidden="1" customHeight="1" thickBot="1" x14ac:dyDescent="0.3">
      <c r="A7" s="310" t="s">
        <v>304</v>
      </c>
      <c r="B7" s="311"/>
      <c r="C7" s="311"/>
      <c r="D7" s="311"/>
      <c r="E7" s="150">
        <v>80102469038</v>
      </c>
      <c r="F7" s="38"/>
      <c r="G7" s="41"/>
      <c r="H7" s="51" t="s">
        <v>306</v>
      </c>
      <c r="I7" s="312">
        <v>3331744244</v>
      </c>
      <c r="J7" s="313"/>
      <c r="K7" s="314"/>
      <c r="L7" s="49"/>
      <c r="M7" s="41"/>
      <c r="N7" s="38"/>
      <c r="O7" s="38"/>
      <c r="P7" s="38"/>
      <c r="Q7" s="39"/>
      <c r="R7" s="39"/>
      <c r="S7" s="39"/>
      <c r="T7" s="39"/>
      <c r="U7" s="39"/>
      <c r="V7" s="160"/>
      <c r="X7" s="56"/>
      <c r="Y7" s="154"/>
      <c r="Z7" s="213"/>
      <c r="AA7" s="206"/>
      <c r="AB7" s="59"/>
      <c r="AC7" s="59"/>
      <c r="AE7" s="280"/>
      <c r="AF7" s="280"/>
      <c r="AG7" s="280"/>
      <c r="AH7" s="292" t="s">
        <v>29</v>
      </c>
      <c r="AI7" s="293"/>
      <c r="AJ7" s="117"/>
      <c r="AK7" s="118"/>
      <c r="AL7" s="118"/>
      <c r="AM7" s="184"/>
      <c r="AN7" s="184"/>
      <c r="AO7" s="118"/>
      <c r="AP7" s="119"/>
      <c r="AQ7" s="35"/>
      <c r="AR7" s="35"/>
      <c r="AS7" s="35"/>
      <c r="AT7" s="34"/>
      <c r="AU7" s="34"/>
      <c r="AV7" s="34"/>
    </row>
    <row r="8" spans="1:48" s="33" customFormat="1" ht="23.25" hidden="1" customHeight="1" thickBot="1" x14ac:dyDescent="0.25">
      <c r="A8" s="104"/>
      <c r="B8" s="104"/>
      <c r="C8" s="104"/>
      <c r="D8" s="104"/>
      <c r="E8" s="104"/>
      <c r="F8" s="104"/>
      <c r="G8" s="104"/>
      <c r="H8" s="104"/>
      <c r="I8" s="104"/>
      <c r="J8" s="104"/>
      <c r="K8" s="104"/>
      <c r="L8" s="104"/>
      <c r="M8" s="104"/>
      <c r="N8" s="104"/>
      <c r="O8" s="104"/>
      <c r="P8" s="104"/>
      <c r="Q8" s="39"/>
      <c r="R8" s="39"/>
      <c r="S8" s="39"/>
      <c r="T8" s="39"/>
      <c r="U8" s="39"/>
      <c r="V8" s="160"/>
      <c r="X8" s="56"/>
      <c r="Y8" s="154"/>
      <c r="Z8" s="213"/>
      <c r="AA8" s="206"/>
      <c r="AB8" s="59"/>
      <c r="AC8" s="59"/>
      <c r="AE8" s="280"/>
      <c r="AF8" s="280"/>
      <c r="AG8" s="280"/>
      <c r="AH8" s="292" t="s">
        <v>30</v>
      </c>
      <c r="AI8" s="293"/>
      <c r="AJ8" s="117"/>
      <c r="AK8" s="118"/>
      <c r="AL8" s="118"/>
      <c r="AM8" s="184"/>
      <c r="AN8" s="184"/>
      <c r="AO8" s="118"/>
      <c r="AP8" s="119"/>
      <c r="AQ8" s="35"/>
      <c r="AR8" s="35"/>
      <c r="AS8" s="35"/>
      <c r="AT8" s="34"/>
      <c r="AU8" s="34"/>
      <c r="AV8" s="34"/>
    </row>
    <row r="9" spans="1:48" s="33" customFormat="1" ht="34.5" hidden="1" customHeight="1" x14ac:dyDescent="0.25">
      <c r="A9" s="294" t="s">
        <v>224</v>
      </c>
      <c r="B9" s="295"/>
      <c r="C9" s="295"/>
      <c r="D9" s="295"/>
      <c r="E9" s="46"/>
      <c r="F9" s="48"/>
      <c r="G9" s="296"/>
      <c r="H9" s="296"/>
      <c r="I9" s="44"/>
      <c r="J9" s="44"/>
      <c r="K9" s="297"/>
      <c r="L9" s="297"/>
      <c r="M9" s="297"/>
      <c r="N9" s="297"/>
      <c r="O9" s="297"/>
      <c r="P9" s="297"/>
      <c r="Q9" s="39"/>
      <c r="R9" s="39"/>
      <c r="S9" s="39"/>
      <c r="T9" s="39"/>
      <c r="U9" s="39"/>
      <c r="V9" s="160"/>
      <c r="W9" s="84"/>
      <c r="X9" s="85"/>
      <c r="Y9" s="154"/>
      <c r="Z9" s="213"/>
      <c r="AA9" s="206"/>
      <c r="AB9" s="59"/>
      <c r="AC9" s="59"/>
      <c r="AE9" s="280"/>
      <c r="AF9" s="280"/>
      <c r="AG9" s="280"/>
      <c r="AH9" s="292" t="s">
        <v>31</v>
      </c>
      <c r="AI9" s="293"/>
      <c r="AJ9" s="117"/>
      <c r="AK9" s="118"/>
      <c r="AL9" s="118"/>
      <c r="AM9" s="184"/>
      <c r="AN9" s="184"/>
      <c r="AO9" s="118"/>
      <c r="AP9" s="119"/>
      <c r="AQ9" s="35"/>
      <c r="AR9" s="35"/>
      <c r="AS9" s="103"/>
      <c r="AT9" s="34"/>
      <c r="AU9" s="34"/>
      <c r="AV9" s="34"/>
    </row>
    <row r="10" spans="1:48" s="33" customFormat="1" ht="32.25" hidden="1" customHeight="1" thickBot="1" x14ac:dyDescent="0.3">
      <c r="A10" s="298" t="s">
        <v>133</v>
      </c>
      <c r="B10" s="299"/>
      <c r="C10" s="299"/>
      <c r="D10" s="299"/>
      <c r="E10" s="61"/>
      <c r="F10" s="300"/>
      <c r="G10" s="300"/>
      <c r="H10" s="300"/>
      <c r="I10" s="45"/>
      <c r="J10" s="45"/>
      <c r="K10" s="297"/>
      <c r="L10" s="297"/>
      <c r="M10" s="297"/>
      <c r="N10" s="297"/>
      <c r="O10" s="297"/>
      <c r="P10" s="297"/>
      <c r="Q10" s="39"/>
      <c r="R10" s="39"/>
      <c r="S10" s="39"/>
      <c r="T10" s="39"/>
      <c r="U10" s="39"/>
      <c r="V10" s="160"/>
      <c r="X10" s="56"/>
      <c r="Y10" s="155"/>
      <c r="Z10" s="214"/>
      <c r="AA10" s="207"/>
      <c r="AB10" s="60"/>
      <c r="AC10" s="60"/>
      <c r="AE10" s="280"/>
      <c r="AF10" s="280"/>
      <c r="AG10" s="280"/>
      <c r="AH10" s="301" t="s">
        <v>32</v>
      </c>
      <c r="AI10" s="302"/>
      <c r="AJ10" s="120"/>
      <c r="AK10" s="121"/>
      <c r="AL10" s="121"/>
      <c r="AM10" s="185"/>
      <c r="AN10" s="185"/>
      <c r="AO10" s="121"/>
      <c r="AP10" s="122"/>
      <c r="AQ10" s="35"/>
      <c r="AR10" s="35"/>
      <c r="AS10" s="103"/>
      <c r="AT10" s="34"/>
      <c r="AU10" s="34"/>
      <c r="AV10" s="34"/>
    </row>
    <row r="11" spans="1:48" s="33" customFormat="1" ht="39" hidden="1" customHeight="1" thickBot="1" x14ac:dyDescent="0.3">
      <c r="A11" s="290" t="s">
        <v>0</v>
      </c>
      <c r="B11" s="283"/>
      <c r="C11" s="283"/>
      <c r="D11" s="283"/>
      <c r="E11" s="283"/>
      <c r="F11" s="283"/>
      <c r="G11" s="283"/>
      <c r="H11" s="283"/>
      <c r="I11" s="283"/>
      <c r="J11" s="283"/>
      <c r="K11" s="283"/>
      <c r="L11" s="283"/>
      <c r="M11" s="283"/>
      <c r="N11" s="283"/>
      <c r="O11" s="283"/>
      <c r="P11" s="283"/>
      <c r="Q11" s="283"/>
      <c r="R11" s="283"/>
      <c r="S11" s="283"/>
      <c r="T11" s="283"/>
      <c r="U11" s="291"/>
      <c r="V11" s="290" t="s">
        <v>1</v>
      </c>
      <c r="W11" s="283"/>
      <c r="X11" s="283"/>
      <c r="Y11" s="283"/>
      <c r="Z11" s="283"/>
      <c r="AA11" s="291"/>
      <c r="AB11" s="290" t="s">
        <v>2</v>
      </c>
      <c r="AC11" s="283"/>
      <c r="AD11" s="283"/>
      <c r="AE11" s="283"/>
      <c r="AF11" s="283"/>
      <c r="AG11" s="291"/>
      <c r="AH11" s="290" t="s">
        <v>212</v>
      </c>
      <c r="AI11" s="283"/>
      <c r="AJ11" s="283"/>
      <c r="AK11" s="291"/>
      <c r="AL11" s="283" t="s">
        <v>299</v>
      </c>
      <c r="AM11" s="283"/>
      <c r="AN11" s="283"/>
      <c r="AO11" s="284"/>
      <c r="AP11" s="109" t="s">
        <v>300</v>
      </c>
      <c r="AQ11" s="35"/>
      <c r="AR11" s="35"/>
      <c r="AS11" s="103"/>
      <c r="AT11" s="34"/>
      <c r="AU11" s="34"/>
      <c r="AV11" s="34"/>
    </row>
    <row r="12" spans="1:48" ht="27.95" hidden="1" customHeight="1" x14ac:dyDescent="0.25">
      <c r="A12" s="62">
        <v>1</v>
      </c>
      <c r="B12" s="63">
        <v>2</v>
      </c>
      <c r="C12" s="285">
        <v>3</v>
      </c>
      <c r="D12" s="286"/>
      <c r="E12" s="125">
        <v>4</v>
      </c>
      <c r="F12" s="64">
        <v>5</v>
      </c>
      <c r="G12" s="64">
        <v>6</v>
      </c>
      <c r="H12" s="64">
        <v>7</v>
      </c>
      <c r="I12" s="285">
        <v>8</v>
      </c>
      <c r="J12" s="287"/>
      <c r="K12" s="287"/>
      <c r="L12" s="287"/>
      <c r="M12" s="286"/>
      <c r="N12" s="125">
        <v>9</v>
      </c>
      <c r="O12" s="124">
        <v>10</v>
      </c>
      <c r="P12" s="285">
        <v>11</v>
      </c>
      <c r="Q12" s="287"/>
      <c r="R12" s="287"/>
      <c r="S12" s="287"/>
      <c r="T12" s="287"/>
      <c r="U12" s="286"/>
      <c r="V12" s="161">
        <v>12</v>
      </c>
      <c r="W12" s="65">
        <v>13</v>
      </c>
      <c r="X12" s="65">
        <v>14</v>
      </c>
      <c r="Y12" s="156">
        <v>15</v>
      </c>
      <c r="Z12" s="215">
        <v>16</v>
      </c>
      <c r="AA12" s="208">
        <v>17</v>
      </c>
      <c r="AB12" s="63">
        <v>18</v>
      </c>
      <c r="AC12" s="63">
        <v>19</v>
      </c>
      <c r="AD12" s="63">
        <v>20</v>
      </c>
      <c r="AE12" s="63">
        <v>21</v>
      </c>
      <c r="AF12" s="63">
        <v>22</v>
      </c>
      <c r="AG12" s="63">
        <v>23</v>
      </c>
      <c r="AH12" s="107">
        <v>24</v>
      </c>
      <c r="AI12" s="107">
        <v>25</v>
      </c>
      <c r="AJ12" s="107">
        <v>26</v>
      </c>
      <c r="AK12" s="63">
        <v>27</v>
      </c>
      <c r="AL12" s="288">
        <v>28</v>
      </c>
      <c r="AM12" s="288"/>
      <c r="AN12" s="288"/>
      <c r="AO12" s="289"/>
      <c r="AP12" s="63">
        <v>29</v>
      </c>
    </row>
    <row r="13" spans="1:48" ht="102" customHeight="1" x14ac:dyDescent="0.25">
      <c r="A13" s="111" t="s">
        <v>3</v>
      </c>
      <c r="B13" s="111" t="s">
        <v>4</v>
      </c>
      <c r="C13" s="111" t="s">
        <v>216</v>
      </c>
      <c r="D13" s="111" t="s">
        <v>293</v>
      </c>
      <c r="E13" s="111" t="s">
        <v>5</v>
      </c>
      <c r="F13" s="111" t="s">
        <v>6</v>
      </c>
      <c r="G13" s="111" t="s">
        <v>7</v>
      </c>
      <c r="H13" s="111" t="s">
        <v>8</v>
      </c>
      <c r="I13" s="111" t="s">
        <v>132</v>
      </c>
      <c r="J13" s="111" t="s">
        <v>225</v>
      </c>
      <c r="K13" s="111" t="s">
        <v>9</v>
      </c>
      <c r="L13" s="111" t="s">
        <v>10</v>
      </c>
      <c r="M13" s="111" t="s">
        <v>313</v>
      </c>
      <c r="N13" s="111" t="s">
        <v>11</v>
      </c>
      <c r="O13" s="111" t="s">
        <v>292</v>
      </c>
      <c r="P13" s="111" t="s">
        <v>308</v>
      </c>
      <c r="Q13" s="111" t="s">
        <v>311</v>
      </c>
      <c r="R13" s="111" t="s">
        <v>291</v>
      </c>
      <c r="S13" s="111" t="s">
        <v>309</v>
      </c>
      <c r="T13" s="111" t="s">
        <v>310</v>
      </c>
      <c r="U13" s="111" t="s">
        <v>307</v>
      </c>
      <c r="V13" s="162" t="s">
        <v>12</v>
      </c>
      <c r="W13" s="113" t="s">
        <v>220</v>
      </c>
      <c r="X13" s="113" t="s">
        <v>13</v>
      </c>
      <c r="Y13" s="157" t="s">
        <v>14</v>
      </c>
      <c r="Z13" s="157" t="s">
        <v>15</v>
      </c>
      <c r="AA13" s="157" t="s">
        <v>294</v>
      </c>
      <c r="AB13" s="111" t="s">
        <v>16</v>
      </c>
      <c r="AC13" s="111" t="s">
        <v>17</v>
      </c>
      <c r="AD13" s="111" t="s">
        <v>18</v>
      </c>
      <c r="AE13" s="111" t="s">
        <v>19</v>
      </c>
      <c r="AF13" s="113" t="s">
        <v>153</v>
      </c>
      <c r="AG13" s="111" t="s">
        <v>20</v>
      </c>
      <c r="AH13" s="111" t="s">
        <v>301</v>
      </c>
      <c r="AI13" s="111" t="s">
        <v>213</v>
      </c>
      <c r="AJ13" s="111" t="s">
        <v>215</v>
      </c>
      <c r="AK13" s="111" t="s">
        <v>214</v>
      </c>
      <c r="AL13" s="111" t="s">
        <v>21</v>
      </c>
      <c r="AM13" s="111" t="s">
        <v>22</v>
      </c>
      <c r="AN13" s="111" t="s">
        <v>23</v>
      </c>
      <c r="AO13" s="111" t="s">
        <v>24</v>
      </c>
      <c r="AP13" s="111" t="s">
        <v>25</v>
      </c>
    </row>
    <row r="14" spans="1:48" s="145" customFormat="1" ht="27.95" customHeight="1" x14ac:dyDescent="0.25">
      <c r="A14" s="126" t="s">
        <v>1482</v>
      </c>
      <c r="B14" s="126">
        <v>2021</v>
      </c>
      <c r="C14" s="126" t="s">
        <v>2611</v>
      </c>
      <c r="D14" s="127" t="s">
        <v>2612</v>
      </c>
      <c r="E14" s="128" t="s">
        <v>54</v>
      </c>
      <c r="F14" s="129" t="s">
        <v>27</v>
      </c>
      <c r="G14" s="130" t="s">
        <v>75</v>
      </c>
      <c r="H14" s="131" t="s">
        <v>314</v>
      </c>
      <c r="I14" s="132" t="s">
        <v>49</v>
      </c>
      <c r="J14" s="216" t="s">
        <v>223</v>
      </c>
      <c r="K14" s="133">
        <v>57</v>
      </c>
      <c r="L14" s="134" t="str">
        <f>IF(ISERROR(VLOOKUP(K14,#REF!,2,FALSE))," ",VLOOKUP(K14,#REF!,2,FALSE))</f>
        <v xml:space="preserve"> </v>
      </c>
      <c r="M14" s="134" t="str">
        <f>IF(ISERROR(VLOOKUP(K14,#REF!,3,FALSE))," ",VLOOKUP(K14,#REF!,3,FALSE))</f>
        <v xml:space="preserve"> </v>
      </c>
      <c r="N14" s="135" t="s">
        <v>2553</v>
      </c>
      <c r="O14" s="136">
        <v>0</v>
      </c>
      <c r="P14" s="137" t="s">
        <v>2035</v>
      </c>
      <c r="Q14" s="138" t="s">
        <v>961</v>
      </c>
      <c r="R14" s="137" t="s">
        <v>295</v>
      </c>
      <c r="S14" s="137" t="s">
        <v>79</v>
      </c>
      <c r="T14" s="139" t="s">
        <v>79</v>
      </c>
      <c r="U14" s="140" t="s">
        <v>79</v>
      </c>
      <c r="V14" s="165">
        <v>24750000</v>
      </c>
      <c r="W14" s="141">
        <v>-12900000</v>
      </c>
      <c r="X14" s="142"/>
      <c r="Y14" s="148"/>
      <c r="Z14" s="260">
        <f t="shared" ref="Z14:Z77" si="0">+V14+W14+Y14</f>
        <v>11850000</v>
      </c>
      <c r="AA14" s="263">
        <v>8475000</v>
      </c>
      <c r="AB14" s="168">
        <v>44217</v>
      </c>
      <c r="AC14" s="168">
        <v>44231</v>
      </c>
      <c r="AD14" s="168">
        <v>44561</v>
      </c>
      <c r="AE14" s="143">
        <v>330</v>
      </c>
      <c r="AF14" s="143">
        <v>0</v>
      </c>
      <c r="AG14" s="170">
        <v>0</v>
      </c>
      <c r="AH14" s="171" t="s">
        <v>79</v>
      </c>
      <c r="AI14" s="169" t="s">
        <v>79</v>
      </c>
      <c r="AJ14" s="169" t="s">
        <v>79</v>
      </c>
      <c r="AK14" s="169" t="s">
        <v>79</v>
      </c>
      <c r="AL14" s="143" t="s">
        <v>79</v>
      </c>
      <c r="AM14" s="143" t="s">
        <v>79</v>
      </c>
      <c r="AN14" s="143" t="s">
        <v>2610</v>
      </c>
      <c r="AO14" s="143" t="s">
        <v>79</v>
      </c>
      <c r="AP14" s="144">
        <f t="shared" ref="AP14:AP77" si="1">IF(ISERROR(AA14/Z14),"-",(AA14/Z14))</f>
        <v>0.71518987341772156</v>
      </c>
      <c r="AQ14" s="35"/>
      <c r="AR14" s="35"/>
      <c r="AS14" s="35"/>
      <c r="AT14" s="35"/>
      <c r="AU14" s="35"/>
      <c r="AV14" s="35"/>
    </row>
    <row r="15" spans="1:48" s="145" customFormat="1" ht="27.95" customHeight="1" x14ac:dyDescent="0.25">
      <c r="A15" s="126" t="s">
        <v>1483</v>
      </c>
      <c r="B15" s="126">
        <v>2021</v>
      </c>
      <c r="C15" s="126" t="s">
        <v>2613</v>
      </c>
      <c r="D15" s="127" t="s">
        <v>2614</v>
      </c>
      <c r="E15" s="128" t="s">
        <v>54</v>
      </c>
      <c r="F15" s="129" t="s">
        <v>27</v>
      </c>
      <c r="G15" s="130" t="s">
        <v>75</v>
      </c>
      <c r="H15" s="131" t="s">
        <v>315</v>
      </c>
      <c r="I15" s="132" t="s">
        <v>49</v>
      </c>
      <c r="J15" s="147" t="s">
        <v>223</v>
      </c>
      <c r="K15" s="133">
        <v>57</v>
      </c>
      <c r="L15" s="134" t="str">
        <f>IF(ISERROR(VLOOKUP(K15,#REF!,2,FALSE))," ",VLOOKUP(K15,#REF!,2,FALSE))</f>
        <v xml:space="preserve"> </v>
      </c>
      <c r="M15" s="134" t="str">
        <f>IF(ISERROR(VLOOKUP(K15,#REF!,3,FALSE))," ",VLOOKUP(K15,#REF!,3,FALSE))</f>
        <v xml:space="preserve"> </v>
      </c>
      <c r="N15" s="135" t="s">
        <v>2553</v>
      </c>
      <c r="O15" s="136">
        <v>0</v>
      </c>
      <c r="P15" s="137" t="s">
        <v>2036</v>
      </c>
      <c r="Q15" s="138" t="s">
        <v>962</v>
      </c>
      <c r="R15" s="137" t="s">
        <v>295</v>
      </c>
      <c r="S15" s="137" t="s">
        <v>79</v>
      </c>
      <c r="T15" s="139" t="s">
        <v>79</v>
      </c>
      <c r="U15" s="140" t="s">
        <v>79</v>
      </c>
      <c r="V15" s="165">
        <v>24750000</v>
      </c>
      <c r="W15" s="141">
        <v>0</v>
      </c>
      <c r="X15" s="142"/>
      <c r="Y15" s="148"/>
      <c r="Z15" s="260">
        <f t="shared" si="0"/>
        <v>24750000</v>
      </c>
      <c r="AA15" s="263">
        <v>22800000</v>
      </c>
      <c r="AB15" s="168">
        <v>44221</v>
      </c>
      <c r="AC15" s="168">
        <v>44223</v>
      </c>
      <c r="AD15" s="168">
        <v>44556</v>
      </c>
      <c r="AE15" s="143">
        <v>330</v>
      </c>
      <c r="AF15" s="143">
        <v>0</v>
      </c>
      <c r="AG15" s="170">
        <v>0</v>
      </c>
      <c r="AH15" s="171" t="s">
        <v>79</v>
      </c>
      <c r="AI15" s="169" t="s">
        <v>79</v>
      </c>
      <c r="AJ15" s="169" t="s">
        <v>79</v>
      </c>
      <c r="AK15" s="169" t="s">
        <v>79</v>
      </c>
      <c r="AL15" s="143" t="s">
        <v>79</v>
      </c>
      <c r="AM15" s="143" t="s">
        <v>79</v>
      </c>
      <c r="AN15" s="143" t="s">
        <v>2610</v>
      </c>
      <c r="AO15" s="143" t="s">
        <v>79</v>
      </c>
      <c r="AP15" s="144">
        <f t="shared" si="1"/>
        <v>0.92121212121212126</v>
      </c>
      <c r="AQ15" s="35"/>
      <c r="AR15" s="35"/>
      <c r="AS15" s="35"/>
      <c r="AT15" s="35"/>
      <c r="AU15" s="35"/>
      <c r="AV15" s="35"/>
    </row>
    <row r="16" spans="1:48" s="145" customFormat="1" ht="27.95" customHeight="1" x14ac:dyDescent="0.25">
      <c r="A16" s="126" t="s">
        <v>1484</v>
      </c>
      <c r="B16" s="126">
        <v>2021</v>
      </c>
      <c r="C16" s="126" t="s">
        <v>2615</v>
      </c>
      <c r="D16" s="127" t="s">
        <v>2616</v>
      </c>
      <c r="E16" s="128" t="s">
        <v>54</v>
      </c>
      <c r="F16" s="129" t="s">
        <v>27</v>
      </c>
      <c r="G16" s="130" t="s">
        <v>75</v>
      </c>
      <c r="H16" s="131" t="s">
        <v>316</v>
      </c>
      <c r="I16" s="132" t="s">
        <v>49</v>
      </c>
      <c r="J16" s="147" t="s">
        <v>223</v>
      </c>
      <c r="K16" s="133">
        <v>57</v>
      </c>
      <c r="L16" s="134" t="str">
        <f>IF(ISERROR(VLOOKUP(K16,#REF!,2,FALSE))," ",VLOOKUP(K16,#REF!,2,FALSE))</f>
        <v xml:space="preserve"> </v>
      </c>
      <c r="M16" s="134" t="str">
        <f>IF(ISERROR(VLOOKUP(K16,#REF!,3,FALSE))," ",VLOOKUP(K16,#REF!,3,FALSE))</f>
        <v xml:space="preserve"> </v>
      </c>
      <c r="N16" s="135" t="s">
        <v>2553</v>
      </c>
      <c r="O16" s="136">
        <v>0</v>
      </c>
      <c r="P16" s="137" t="s">
        <v>2037</v>
      </c>
      <c r="Q16" s="138" t="s">
        <v>963</v>
      </c>
      <c r="R16" s="137" t="s">
        <v>295</v>
      </c>
      <c r="S16" s="137" t="s">
        <v>79</v>
      </c>
      <c r="T16" s="139" t="s">
        <v>79</v>
      </c>
      <c r="U16" s="140" t="s">
        <v>79</v>
      </c>
      <c r="V16" s="165">
        <v>24750000</v>
      </c>
      <c r="W16" s="141">
        <v>0</v>
      </c>
      <c r="X16" s="142">
        <v>1</v>
      </c>
      <c r="Y16" s="148">
        <v>1350000</v>
      </c>
      <c r="Z16" s="260">
        <f t="shared" si="0"/>
        <v>26100000</v>
      </c>
      <c r="AA16" s="263">
        <v>22800000</v>
      </c>
      <c r="AB16" s="168">
        <v>44218</v>
      </c>
      <c r="AC16" s="168">
        <v>44223</v>
      </c>
      <c r="AD16" s="168">
        <v>44575</v>
      </c>
      <c r="AE16" s="143">
        <v>349</v>
      </c>
      <c r="AF16" s="143">
        <v>0</v>
      </c>
      <c r="AG16" s="170">
        <v>0</v>
      </c>
      <c r="AH16" s="171" t="s">
        <v>79</v>
      </c>
      <c r="AI16" s="169" t="s">
        <v>79</v>
      </c>
      <c r="AJ16" s="169" t="s">
        <v>79</v>
      </c>
      <c r="AK16" s="169" t="s">
        <v>79</v>
      </c>
      <c r="AL16" s="143" t="s">
        <v>79</v>
      </c>
      <c r="AM16" s="143" t="s">
        <v>79</v>
      </c>
      <c r="AN16" s="143" t="s">
        <v>2610</v>
      </c>
      <c r="AO16" s="143" t="s">
        <v>79</v>
      </c>
      <c r="AP16" s="144">
        <f t="shared" si="1"/>
        <v>0.87356321839080464</v>
      </c>
      <c r="AQ16" s="35"/>
      <c r="AR16" s="35"/>
      <c r="AS16" s="35"/>
      <c r="AT16" s="35"/>
      <c r="AU16" s="35"/>
      <c r="AV16" s="35"/>
    </row>
    <row r="17" spans="1:48" s="145" customFormat="1" ht="27.95" customHeight="1" x14ac:dyDescent="0.25">
      <c r="A17" s="126" t="s">
        <v>1485</v>
      </c>
      <c r="B17" s="126">
        <v>2021</v>
      </c>
      <c r="C17" s="126" t="s">
        <v>2617</v>
      </c>
      <c r="D17" s="127" t="s">
        <v>2618</v>
      </c>
      <c r="E17" s="128" t="s">
        <v>54</v>
      </c>
      <c r="F17" s="129" t="s">
        <v>27</v>
      </c>
      <c r="G17" s="130" t="s">
        <v>75</v>
      </c>
      <c r="H17" s="131" t="s">
        <v>317</v>
      </c>
      <c r="I17" s="132" t="s">
        <v>49</v>
      </c>
      <c r="J17" s="147" t="s">
        <v>223</v>
      </c>
      <c r="K17" s="133">
        <v>57</v>
      </c>
      <c r="L17" s="134" t="str">
        <f>IF(ISERROR(VLOOKUP(K17,#REF!,2,FALSE))," ",VLOOKUP(K17,#REF!,2,FALSE))</f>
        <v xml:space="preserve"> </v>
      </c>
      <c r="M17" s="134" t="str">
        <f>IF(ISERROR(VLOOKUP(K17,#REF!,3,FALSE))," ",VLOOKUP(K17,#REF!,3,FALSE))</f>
        <v xml:space="preserve"> </v>
      </c>
      <c r="N17" s="135" t="s">
        <v>2553</v>
      </c>
      <c r="O17" s="136">
        <v>0</v>
      </c>
      <c r="P17" s="137" t="s">
        <v>2038</v>
      </c>
      <c r="Q17" s="138" t="s">
        <v>964</v>
      </c>
      <c r="R17" s="137" t="s">
        <v>295</v>
      </c>
      <c r="S17" s="137" t="s">
        <v>79</v>
      </c>
      <c r="T17" s="139" t="s">
        <v>79</v>
      </c>
      <c r="U17" s="140" t="s">
        <v>79</v>
      </c>
      <c r="V17" s="165">
        <v>24750000</v>
      </c>
      <c r="W17" s="141">
        <v>0</v>
      </c>
      <c r="X17" s="142"/>
      <c r="Y17" s="148"/>
      <c r="Z17" s="260">
        <f t="shared" si="0"/>
        <v>24750000</v>
      </c>
      <c r="AA17" s="263">
        <v>22800000</v>
      </c>
      <c r="AB17" s="168">
        <v>44218</v>
      </c>
      <c r="AC17" s="168">
        <v>44223</v>
      </c>
      <c r="AD17" s="168">
        <v>44556</v>
      </c>
      <c r="AE17" s="143">
        <v>330</v>
      </c>
      <c r="AF17" s="143">
        <v>0</v>
      </c>
      <c r="AG17" s="170">
        <v>0</v>
      </c>
      <c r="AH17" s="171" t="s">
        <v>79</v>
      </c>
      <c r="AI17" s="169" t="s">
        <v>79</v>
      </c>
      <c r="AJ17" s="169" t="s">
        <v>79</v>
      </c>
      <c r="AK17" s="169" t="s">
        <v>79</v>
      </c>
      <c r="AL17" s="143" t="s">
        <v>79</v>
      </c>
      <c r="AM17" s="143" t="s">
        <v>79</v>
      </c>
      <c r="AN17" s="143" t="s">
        <v>2610</v>
      </c>
      <c r="AO17" s="143" t="s">
        <v>79</v>
      </c>
      <c r="AP17" s="144">
        <f t="shared" si="1"/>
        <v>0.92121212121212126</v>
      </c>
      <c r="AQ17" s="35"/>
      <c r="AR17" s="35"/>
      <c r="AS17" s="35"/>
      <c r="AT17" s="35"/>
      <c r="AU17" s="35"/>
      <c r="AV17" s="35"/>
    </row>
    <row r="18" spans="1:48" s="145" customFormat="1" ht="27.95" customHeight="1" x14ac:dyDescent="0.25">
      <c r="A18" s="126" t="s">
        <v>1486</v>
      </c>
      <c r="B18" s="126">
        <v>2021</v>
      </c>
      <c r="C18" s="126" t="s">
        <v>2619</v>
      </c>
      <c r="D18" s="127" t="s">
        <v>2620</v>
      </c>
      <c r="E18" s="128" t="s">
        <v>54</v>
      </c>
      <c r="F18" s="129" t="s">
        <v>27</v>
      </c>
      <c r="G18" s="130" t="s">
        <v>75</v>
      </c>
      <c r="H18" s="131" t="s">
        <v>318</v>
      </c>
      <c r="I18" s="132" t="s">
        <v>49</v>
      </c>
      <c r="J18" s="147" t="s">
        <v>223</v>
      </c>
      <c r="K18" s="133">
        <v>57</v>
      </c>
      <c r="L18" s="134" t="str">
        <f>IF(ISERROR(VLOOKUP(K18,#REF!,2,FALSE))," ",VLOOKUP(K18,#REF!,2,FALSE))</f>
        <v xml:space="preserve"> </v>
      </c>
      <c r="M18" s="134" t="str">
        <f>IF(ISERROR(VLOOKUP(K18,#REF!,3,FALSE))," ",VLOOKUP(K18,#REF!,3,FALSE))</f>
        <v xml:space="preserve"> </v>
      </c>
      <c r="N18" s="135" t="s">
        <v>2553</v>
      </c>
      <c r="O18" s="136">
        <v>0</v>
      </c>
      <c r="P18" s="137" t="s">
        <v>2039</v>
      </c>
      <c r="Q18" s="138" t="s">
        <v>965</v>
      </c>
      <c r="R18" s="137" t="s">
        <v>295</v>
      </c>
      <c r="S18" s="137" t="s">
        <v>79</v>
      </c>
      <c r="T18" s="139" t="s">
        <v>79</v>
      </c>
      <c r="U18" s="140" t="s">
        <v>79</v>
      </c>
      <c r="V18" s="165">
        <v>24750000</v>
      </c>
      <c r="W18" s="141">
        <v>0</v>
      </c>
      <c r="X18" s="142"/>
      <c r="Y18" s="148"/>
      <c r="Z18" s="260">
        <f t="shared" si="0"/>
        <v>24750000</v>
      </c>
      <c r="AA18" s="263">
        <v>22725000</v>
      </c>
      <c r="AB18" s="168">
        <v>44218</v>
      </c>
      <c r="AC18" s="168">
        <v>44224</v>
      </c>
      <c r="AD18" s="168">
        <v>44557</v>
      </c>
      <c r="AE18" s="143">
        <v>330</v>
      </c>
      <c r="AF18" s="143">
        <v>0</v>
      </c>
      <c r="AG18" s="170">
        <v>0</v>
      </c>
      <c r="AH18" s="171" t="s">
        <v>79</v>
      </c>
      <c r="AI18" s="169" t="s">
        <v>79</v>
      </c>
      <c r="AJ18" s="169" t="s">
        <v>79</v>
      </c>
      <c r="AK18" s="169" t="s">
        <v>79</v>
      </c>
      <c r="AL18" s="143" t="s">
        <v>79</v>
      </c>
      <c r="AM18" s="143" t="s">
        <v>79</v>
      </c>
      <c r="AN18" s="143" t="s">
        <v>2610</v>
      </c>
      <c r="AO18" s="143" t="s">
        <v>79</v>
      </c>
      <c r="AP18" s="144">
        <f t="shared" si="1"/>
        <v>0.91818181818181821</v>
      </c>
      <c r="AQ18" s="35"/>
      <c r="AR18" s="35"/>
      <c r="AS18" s="35"/>
      <c r="AT18" s="35"/>
      <c r="AU18" s="35"/>
      <c r="AV18" s="35"/>
    </row>
    <row r="19" spans="1:48" s="145" customFormat="1" ht="27.95" customHeight="1" x14ac:dyDescent="0.25">
      <c r="A19" s="126" t="s">
        <v>1486</v>
      </c>
      <c r="B19" s="126">
        <v>2021</v>
      </c>
      <c r="C19" s="126"/>
      <c r="D19" s="127"/>
      <c r="E19" s="128" t="s">
        <v>70</v>
      </c>
      <c r="F19" s="128" t="s">
        <v>70</v>
      </c>
      <c r="G19" s="130"/>
      <c r="H19" s="131" t="s">
        <v>319</v>
      </c>
      <c r="I19" s="132" t="s">
        <v>49</v>
      </c>
      <c r="J19" s="147" t="s">
        <v>223</v>
      </c>
      <c r="K19" s="133">
        <v>1</v>
      </c>
      <c r="L19" s="134" t="str">
        <f>IF(ISERROR(VLOOKUP(K19,#REF!,2,FALSE))," ",VLOOKUP(K19,#REF!,2,FALSE))</f>
        <v xml:space="preserve"> </v>
      </c>
      <c r="M19" s="134" t="str">
        <f>IF(ISERROR(VLOOKUP(K19,#REF!,3,FALSE))," ",VLOOKUP(K19,#REF!,3,FALSE))</f>
        <v xml:space="preserve"> </v>
      </c>
      <c r="N19" s="135" t="s">
        <v>2554</v>
      </c>
      <c r="O19" s="179">
        <v>0</v>
      </c>
      <c r="P19" s="137" t="s">
        <v>2040</v>
      </c>
      <c r="Q19" s="138" t="s">
        <v>966</v>
      </c>
      <c r="R19" s="137" t="s">
        <v>296</v>
      </c>
      <c r="S19" s="137" t="s">
        <v>79</v>
      </c>
      <c r="T19" s="139" t="s">
        <v>79</v>
      </c>
      <c r="U19" s="140" t="s">
        <v>79</v>
      </c>
      <c r="V19" s="165">
        <v>3187500000</v>
      </c>
      <c r="W19" s="141">
        <v>0</v>
      </c>
      <c r="X19" s="142"/>
      <c r="Y19" s="148"/>
      <c r="Z19" s="260">
        <f t="shared" si="0"/>
        <v>3187500000</v>
      </c>
      <c r="AA19" s="263">
        <v>3187500000</v>
      </c>
      <c r="AB19" s="168"/>
      <c r="AC19" s="168"/>
      <c r="AD19" s="168"/>
      <c r="AE19" s="143">
        <v>0</v>
      </c>
      <c r="AF19" s="143">
        <v>0</v>
      </c>
      <c r="AG19" s="170">
        <v>0</v>
      </c>
      <c r="AH19" s="171" t="s">
        <v>79</v>
      </c>
      <c r="AI19" s="169" t="s">
        <v>79</v>
      </c>
      <c r="AJ19" s="169" t="s">
        <v>79</v>
      </c>
      <c r="AK19" s="169" t="s">
        <v>79</v>
      </c>
      <c r="AL19" s="143" t="s">
        <v>79</v>
      </c>
      <c r="AM19" s="143" t="s">
        <v>79</v>
      </c>
      <c r="AN19" s="143" t="s">
        <v>2610</v>
      </c>
      <c r="AO19" s="143" t="s">
        <v>79</v>
      </c>
      <c r="AP19" s="144">
        <f t="shared" si="1"/>
        <v>1</v>
      </c>
      <c r="AQ19" s="35"/>
      <c r="AR19" s="35"/>
      <c r="AS19" s="35"/>
      <c r="AT19" s="35"/>
      <c r="AU19" s="35"/>
      <c r="AV19" s="35"/>
    </row>
    <row r="20" spans="1:48" s="145" customFormat="1" ht="27.95" customHeight="1" x14ac:dyDescent="0.25">
      <c r="A20" s="126" t="s">
        <v>1487</v>
      </c>
      <c r="B20" s="126">
        <v>2021</v>
      </c>
      <c r="C20" s="126" t="s">
        <v>2621</v>
      </c>
      <c r="D20" s="127" t="s">
        <v>2622</v>
      </c>
      <c r="E20" s="128" t="s">
        <v>54</v>
      </c>
      <c r="F20" s="129" t="s">
        <v>27</v>
      </c>
      <c r="G20" s="130" t="s">
        <v>75</v>
      </c>
      <c r="H20" s="131" t="s">
        <v>320</v>
      </c>
      <c r="I20" s="132" t="s">
        <v>49</v>
      </c>
      <c r="J20" s="173" t="s">
        <v>223</v>
      </c>
      <c r="K20" s="133">
        <v>57</v>
      </c>
      <c r="L20" s="134" t="str">
        <f>IF(ISERROR(VLOOKUP(K20,#REF!,2,FALSE))," ",VLOOKUP(K20,#REF!,2,FALSE))</f>
        <v xml:space="preserve"> </v>
      </c>
      <c r="M20" s="134" t="str">
        <f>IF(ISERROR(VLOOKUP(K20,#REF!,3,FALSE))," ",VLOOKUP(K20,#REF!,3,FALSE))</f>
        <v xml:space="preserve"> </v>
      </c>
      <c r="N20" s="135" t="s">
        <v>2553</v>
      </c>
      <c r="O20" s="136">
        <v>0</v>
      </c>
      <c r="P20" s="137" t="s">
        <v>2041</v>
      </c>
      <c r="Q20" s="138" t="s">
        <v>967</v>
      </c>
      <c r="R20" s="137" t="s">
        <v>295</v>
      </c>
      <c r="S20" s="137" t="s">
        <v>79</v>
      </c>
      <c r="T20" s="139" t="s">
        <v>79</v>
      </c>
      <c r="U20" s="140" t="s">
        <v>79</v>
      </c>
      <c r="V20" s="165">
        <v>84000000</v>
      </c>
      <c r="W20" s="141">
        <v>0</v>
      </c>
      <c r="X20" s="142"/>
      <c r="Y20" s="148"/>
      <c r="Z20" s="260">
        <f t="shared" si="0"/>
        <v>84000000</v>
      </c>
      <c r="AA20" s="263">
        <v>64000000</v>
      </c>
      <c r="AB20" s="168">
        <v>44217</v>
      </c>
      <c r="AC20" s="168">
        <v>44228</v>
      </c>
      <c r="AD20" s="168">
        <v>44469</v>
      </c>
      <c r="AE20" s="143">
        <v>315</v>
      </c>
      <c r="AF20" s="143">
        <v>0</v>
      </c>
      <c r="AG20" s="170">
        <v>0</v>
      </c>
      <c r="AH20" s="171" t="s">
        <v>79</v>
      </c>
      <c r="AI20" s="169" t="s">
        <v>79</v>
      </c>
      <c r="AJ20" s="169" t="s">
        <v>79</v>
      </c>
      <c r="AK20" s="169" t="s">
        <v>79</v>
      </c>
      <c r="AL20" s="143" t="s">
        <v>79</v>
      </c>
      <c r="AM20" s="143" t="s">
        <v>79</v>
      </c>
      <c r="AN20" s="143" t="s">
        <v>2610</v>
      </c>
      <c r="AO20" s="143" t="s">
        <v>79</v>
      </c>
      <c r="AP20" s="144">
        <f t="shared" si="1"/>
        <v>0.76190476190476186</v>
      </c>
      <c r="AQ20" s="35"/>
      <c r="AR20" s="35"/>
      <c r="AS20" s="35"/>
      <c r="AT20" s="35"/>
      <c r="AU20" s="35"/>
      <c r="AV20" s="35"/>
    </row>
    <row r="21" spans="1:48" s="201" customFormat="1" ht="27.95" customHeight="1" x14ac:dyDescent="0.25">
      <c r="A21" s="126">
        <v>326</v>
      </c>
      <c r="B21" s="126">
        <v>2019</v>
      </c>
      <c r="C21" s="126" t="s">
        <v>3637</v>
      </c>
      <c r="D21" s="127" t="s">
        <v>3653</v>
      </c>
      <c r="E21" s="128" t="s">
        <v>35</v>
      </c>
      <c r="F21" s="129" t="s">
        <v>47</v>
      </c>
      <c r="G21" s="130" t="s">
        <v>79</v>
      </c>
      <c r="H21" s="131" t="s">
        <v>321</v>
      </c>
      <c r="I21" s="132" t="s">
        <v>49</v>
      </c>
      <c r="J21" s="173" t="s">
        <v>223</v>
      </c>
      <c r="K21" s="133">
        <v>33</v>
      </c>
      <c r="L21" s="134" t="str">
        <f>IF(ISERROR(VLOOKUP(K21,#REF!,2,FALSE))," ",VLOOKUP(K21,#REF!,2,FALSE))</f>
        <v xml:space="preserve"> </v>
      </c>
      <c r="M21" s="134" t="str">
        <f>IF(ISERROR(VLOOKUP(K21,#REF!,3,FALSE))," ",VLOOKUP(K21,#REF!,3,FALSE))</f>
        <v xml:space="preserve"> </v>
      </c>
      <c r="N21" s="135" t="s">
        <v>2555</v>
      </c>
      <c r="O21" s="136">
        <v>7</v>
      </c>
      <c r="P21" s="137" t="s">
        <v>2042</v>
      </c>
      <c r="Q21" s="138" t="s">
        <v>968</v>
      </c>
      <c r="R21" s="137" t="s">
        <v>296</v>
      </c>
      <c r="S21" s="137" t="s">
        <v>79</v>
      </c>
      <c r="T21" s="139" t="s">
        <v>79</v>
      </c>
      <c r="U21" s="140" t="s">
        <v>79</v>
      </c>
      <c r="V21" s="219">
        <v>0</v>
      </c>
      <c r="W21" s="141">
        <v>0</v>
      </c>
      <c r="X21" s="142">
        <v>1</v>
      </c>
      <c r="Y21" s="148">
        <v>14000000</v>
      </c>
      <c r="Z21" s="260">
        <f>+Y21+W21</f>
        <v>14000000</v>
      </c>
      <c r="AA21" s="263">
        <v>0</v>
      </c>
      <c r="AB21" s="187">
        <v>43656</v>
      </c>
      <c r="AC21" s="194">
        <v>43668</v>
      </c>
      <c r="AD21" s="194">
        <v>44327</v>
      </c>
      <c r="AE21" s="198">
        <v>180</v>
      </c>
      <c r="AF21" s="198">
        <v>1</v>
      </c>
      <c r="AG21" s="196">
        <v>30</v>
      </c>
      <c r="AH21" s="197" t="s">
        <v>79</v>
      </c>
      <c r="AI21" s="195" t="s">
        <v>79</v>
      </c>
      <c r="AJ21" s="195" t="s">
        <v>79</v>
      </c>
      <c r="AK21" s="195" t="s">
        <v>79</v>
      </c>
      <c r="AL21" s="198" t="s">
        <v>79</v>
      </c>
      <c r="AM21" s="198" t="s">
        <v>79</v>
      </c>
      <c r="AN21" s="198" t="s">
        <v>2610</v>
      </c>
      <c r="AO21" s="198" t="s">
        <v>79</v>
      </c>
      <c r="AP21" s="199">
        <f t="shared" si="1"/>
        <v>0</v>
      </c>
      <c r="AQ21" s="200"/>
      <c r="AR21" s="200"/>
      <c r="AS21" s="200"/>
      <c r="AT21" s="200"/>
      <c r="AU21" s="200"/>
      <c r="AV21" s="200"/>
    </row>
    <row r="22" spans="1:48" s="145" customFormat="1" ht="27.95" customHeight="1" x14ac:dyDescent="0.25">
      <c r="A22" s="126" t="s">
        <v>1488</v>
      </c>
      <c r="B22" s="126">
        <v>2021</v>
      </c>
      <c r="C22" s="126" t="s">
        <v>2623</v>
      </c>
      <c r="D22" s="127" t="s">
        <v>2624</v>
      </c>
      <c r="E22" s="128" t="s">
        <v>54</v>
      </c>
      <c r="F22" s="129" t="s">
        <v>27</v>
      </c>
      <c r="G22" s="130" t="s">
        <v>75</v>
      </c>
      <c r="H22" s="131" t="s">
        <v>322</v>
      </c>
      <c r="I22" s="132" t="s">
        <v>49</v>
      </c>
      <c r="J22" s="147" t="s">
        <v>223</v>
      </c>
      <c r="K22" s="133">
        <v>57</v>
      </c>
      <c r="L22" s="134" t="str">
        <f>IF(ISERROR(VLOOKUP(K22,#REF!,2,FALSE))," ",VLOOKUP(K22,#REF!,2,FALSE))</f>
        <v xml:space="preserve"> </v>
      </c>
      <c r="M22" s="134" t="str">
        <f>IF(ISERROR(VLOOKUP(K22,#REF!,3,FALSE))," ",VLOOKUP(K22,#REF!,3,FALSE))</f>
        <v xml:space="preserve"> </v>
      </c>
      <c r="N22" s="135" t="s">
        <v>2553</v>
      </c>
      <c r="O22" s="136">
        <v>0</v>
      </c>
      <c r="P22" s="137" t="s">
        <v>2043</v>
      </c>
      <c r="Q22" s="138" t="s">
        <v>969</v>
      </c>
      <c r="R22" s="137" t="s">
        <v>295</v>
      </c>
      <c r="S22" s="137" t="s">
        <v>79</v>
      </c>
      <c r="T22" s="139" t="s">
        <v>79</v>
      </c>
      <c r="U22" s="140" t="s">
        <v>79</v>
      </c>
      <c r="V22" s="165">
        <v>88000000</v>
      </c>
      <c r="W22" s="141">
        <v>-49600000</v>
      </c>
      <c r="X22" s="142"/>
      <c r="Y22" s="148"/>
      <c r="Z22" s="260">
        <f t="shared" si="0"/>
        <v>38400000</v>
      </c>
      <c r="AA22" s="263">
        <v>38133333</v>
      </c>
      <c r="AB22" s="168">
        <v>44217</v>
      </c>
      <c r="AC22" s="168">
        <v>44218</v>
      </c>
      <c r="AD22" s="168">
        <v>44551</v>
      </c>
      <c r="AE22" s="143">
        <v>330</v>
      </c>
      <c r="AF22" s="143">
        <v>0</v>
      </c>
      <c r="AG22" s="170">
        <v>0</v>
      </c>
      <c r="AH22" s="171" t="s">
        <v>79</v>
      </c>
      <c r="AI22" s="169" t="s">
        <v>79</v>
      </c>
      <c r="AJ22" s="169" t="s">
        <v>79</v>
      </c>
      <c r="AK22" s="169" t="s">
        <v>79</v>
      </c>
      <c r="AL22" s="143" t="s">
        <v>79</v>
      </c>
      <c r="AM22" s="143" t="s">
        <v>79</v>
      </c>
      <c r="AN22" s="143" t="s">
        <v>2610</v>
      </c>
      <c r="AO22" s="143" t="s">
        <v>79</v>
      </c>
      <c r="AP22" s="144">
        <f t="shared" si="1"/>
        <v>0.99305554687499997</v>
      </c>
      <c r="AQ22" s="35"/>
      <c r="AR22" s="35"/>
      <c r="AS22" s="35"/>
      <c r="AT22" s="35"/>
      <c r="AU22" s="35"/>
      <c r="AV22" s="35"/>
    </row>
    <row r="23" spans="1:48" s="145" customFormat="1" ht="27.95" customHeight="1" x14ac:dyDescent="0.25">
      <c r="A23" s="126" t="s">
        <v>1488</v>
      </c>
      <c r="B23" s="126">
        <v>2021</v>
      </c>
      <c r="C23" s="126" t="s">
        <v>2623</v>
      </c>
      <c r="D23" s="127" t="s">
        <v>2624</v>
      </c>
      <c r="E23" s="128" t="s">
        <v>54</v>
      </c>
      <c r="F23" s="129" t="s">
        <v>27</v>
      </c>
      <c r="G23" s="130" t="s">
        <v>75</v>
      </c>
      <c r="H23" s="131" t="s">
        <v>323</v>
      </c>
      <c r="I23" s="132" t="s">
        <v>49</v>
      </c>
      <c r="J23" s="147" t="s">
        <v>223</v>
      </c>
      <c r="K23" s="133">
        <v>57</v>
      </c>
      <c r="L23" s="134" t="str">
        <f>IF(ISERROR(VLOOKUP(K23,#REF!,2,FALSE))," ",VLOOKUP(K23,#REF!,2,FALSE))</f>
        <v xml:space="preserve"> </v>
      </c>
      <c r="M23" s="134" t="str">
        <f>IF(ISERROR(VLOOKUP(K23,#REF!,3,FALSE))," ",VLOOKUP(K23,#REF!,3,FALSE))</f>
        <v xml:space="preserve"> </v>
      </c>
      <c r="N23" s="135" t="s">
        <v>2553</v>
      </c>
      <c r="O23" s="136">
        <v>0</v>
      </c>
      <c r="P23" s="137" t="s">
        <v>2044</v>
      </c>
      <c r="Q23" s="138" t="s">
        <v>970</v>
      </c>
      <c r="R23" s="137" t="s">
        <v>295</v>
      </c>
      <c r="S23" s="137" t="s">
        <v>79</v>
      </c>
      <c r="T23" s="139" t="s">
        <v>79</v>
      </c>
      <c r="U23" s="140" t="s">
        <v>79</v>
      </c>
      <c r="V23" s="165">
        <v>49600000</v>
      </c>
      <c r="W23" s="141">
        <v>0</v>
      </c>
      <c r="X23" s="142">
        <v>1</v>
      </c>
      <c r="Y23" s="148">
        <v>6133333</v>
      </c>
      <c r="Z23" s="260">
        <f t="shared" si="0"/>
        <v>55733333</v>
      </c>
      <c r="AA23" s="263">
        <v>44000000</v>
      </c>
      <c r="AB23" s="168">
        <v>44217</v>
      </c>
      <c r="AC23" s="168">
        <v>44218</v>
      </c>
      <c r="AD23" s="168">
        <v>44575</v>
      </c>
      <c r="AE23" s="143">
        <v>330</v>
      </c>
      <c r="AF23" s="143">
        <v>0</v>
      </c>
      <c r="AG23" s="170">
        <v>0</v>
      </c>
      <c r="AH23" s="171" t="s">
        <v>2043</v>
      </c>
      <c r="AI23" s="169" t="s">
        <v>969</v>
      </c>
      <c r="AJ23" s="181">
        <v>44362</v>
      </c>
      <c r="AK23" s="169" t="s">
        <v>79</v>
      </c>
      <c r="AL23" s="143" t="s">
        <v>79</v>
      </c>
      <c r="AM23" s="143" t="s">
        <v>79</v>
      </c>
      <c r="AN23" s="143" t="s">
        <v>2610</v>
      </c>
      <c r="AO23" s="143" t="s">
        <v>79</v>
      </c>
      <c r="AP23" s="144">
        <f t="shared" si="1"/>
        <v>0.78947368893225889</v>
      </c>
      <c r="AQ23" s="35"/>
      <c r="AR23" s="35"/>
      <c r="AS23" s="35"/>
      <c r="AT23" s="35"/>
      <c r="AU23" s="35"/>
      <c r="AV23" s="35"/>
    </row>
    <row r="24" spans="1:48" s="145" customFormat="1" ht="27.95" customHeight="1" x14ac:dyDescent="0.25">
      <c r="A24" s="126" t="s">
        <v>1489</v>
      </c>
      <c r="B24" s="126">
        <v>2021</v>
      </c>
      <c r="C24" s="126" t="s">
        <v>2625</v>
      </c>
      <c r="D24" s="127" t="s">
        <v>2626</v>
      </c>
      <c r="E24" s="128" t="s">
        <v>54</v>
      </c>
      <c r="F24" s="129" t="s">
        <v>27</v>
      </c>
      <c r="G24" s="130" t="s">
        <v>75</v>
      </c>
      <c r="H24" s="131" t="s">
        <v>324</v>
      </c>
      <c r="I24" s="132" t="s">
        <v>49</v>
      </c>
      <c r="J24" s="147" t="s">
        <v>223</v>
      </c>
      <c r="K24" s="133">
        <v>57</v>
      </c>
      <c r="L24" s="134" t="str">
        <f>IF(ISERROR(VLOOKUP(K24,#REF!,2,FALSE))," ",VLOOKUP(K24,#REF!,2,FALSE))</f>
        <v xml:space="preserve"> </v>
      </c>
      <c r="M24" s="134" t="str">
        <f>IF(ISERROR(VLOOKUP(K24,#REF!,3,FALSE))," ",VLOOKUP(K24,#REF!,3,FALSE))</f>
        <v xml:space="preserve"> </v>
      </c>
      <c r="N24" s="135" t="s">
        <v>2553</v>
      </c>
      <c r="O24" s="136">
        <v>0</v>
      </c>
      <c r="P24" s="137" t="s">
        <v>2045</v>
      </c>
      <c r="Q24" s="138" t="s">
        <v>971</v>
      </c>
      <c r="R24" s="137" t="s">
        <v>295</v>
      </c>
      <c r="S24" s="137" t="s">
        <v>79</v>
      </c>
      <c r="T24" s="139" t="s">
        <v>79</v>
      </c>
      <c r="U24" s="140" t="s">
        <v>79</v>
      </c>
      <c r="V24" s="165">
        <v>24750000</v>
      </c>
      <c r="W24" s="141">
        <v>-75000</v>
      </c>
      <c r="X24" s="142"/>
      <c r="Y24" s="148"/>
      <c r="Z24" s="260">
        <f t="shared" si="0"/>
        <v>24675000</v>
      </c>
      <c r="AA24" s="263">
        <v>22425000</v>
      </c>
      <c r="AB24" s="168">
        <v>44218</v>
      </c>
      <c r="AC24" s="168">
        <v>44229</v>
      </c>
      <c r="AD24" s="168">
        <v>44561</v>
      </c>
      <c r="AE24" s="143">
        <v>330</v>
      </c>
      <c r="AF24" s="143">
        <v>0</v>
      </c>
      <c r="AG24" s="170">
        <v>0</v>
      </c>
      <c r="AH24" s="171" t="s">
        <v>79</v>
      </c>
      <c r="AI24" s="169" t="s">
        <v>79</v>
      </c>
      <c r="AJ24" s="169" t="s">
        <v>79</v>
      </c>
      <c r="AK24" s="169" t="s">
        <v>79</v>
      </c>
      <c r="AL24" s="143" t="s">
        <v>79</v>
      </c>
      <c r="AM24" s="143" t="s">
        <v>79</v>
      </c>
      <c r="AN24" s="143" t="s">
        <v>2610</v>
      </c>
      <c r="AO24" s="143" t="s">
        <v>79</v>
      </c>
      <c r="AP24" s="144">
        <f t="shared" si="1"/>
        <v>0.90881458966565354</v>
      </c>
      <c r="AQ24" s="35"/>
      <c r="AR24" s="35"/>
      <c r="AS24" s="35"/>
      <c r="AT24" s="35"/>
      <c r="AU24" s="35"/>
      <c r="AV24" s="35"/>
    </row>
    <row r="25" spans="1:48" s="145" customFormat="1" ht="27.95" customHeight="1" x14ac:dyDescent="0.25">
      <c r="A25" s="126" t="s">
        <v>1490</v>
      </c>
      <c r="B25" s="126">
        <v>2021</v>
      </c>
      <c r="C25" s="126" t="s">
        <v>2627</v>
      </c>
      <c r="D25" s="127" t="s">
        <v>2628</v>
      </c>
      <c r="E25" s="128" t="s">
        <v>54</v>
      </c>
      <c r="F25" s="129" t="s">
        <v>27</v>
      </c>
      <c r="G25" s="130" t="s">
        <v>75</v>
      </c>
      <c r="H25" s="131" t="s">
        <v>325</v>
      </c>
      <c r="I25" s="132" t="s">
        <v>49</v>
      </c>
      <c r="J25" s="147" t="s">
        <v>223</v>
      </c>
      <c r="K25" s="133">
        <v>57</v>
      </c>
      <c r="L25" s="134" t="str">
        <f>IF(ISERROR(VLOOKUP(K25,#REF!,2,FALSE))," ",VLOOKUP(K25,#REF!,2,FALSE))</f>
        <v xml:space="preserve"> </v>
      </c>
      <c r="M25" s="134" t="str">
        <f>IF(ISERROR(VLOOKUP(K25,#REF!,3,FALSE))," ",VLOOKUP(K25,#REF!,3,FALSE))</f>
        <v xml:space="preserve"> </v>
      </c>
      <c r="N25" s="135" t="s">
        <v>2553</v>
      </c>
      <c r="O25" s="136">
        <v>0</v>
      </c>
      <c r="P25" s="137" t="s">
        <v>2046</v>
      </c>
      <c r="Q25" s="138" t="s">
        <v>972</v>
      </c>
      <c r="R25" s="137" t="s">
        <v>295</v>
      </c>
      <c r="S25" s="137" t="s">
        <v>79</v>
      </c>
      <c r="T25" s="139" t="s">
        <v>79</v>
      </c>
      <c r="U25" s="140" t="s">
        <v>79</v>
      </c>
      <c r="V25" s="165">
        <v>24750000</v>
      </c>
      <c r="W25" s="141">
        <v>0</v>
      </c>
      <c r="X25" s="142"/>
      <c r="Y25" s="148"/>
      <c r="Z25" s="260">
        <f t="shared" si="0"/>
        <v>24750000</v>
      </c>
      <c r="AA25" s="263">
        <v>22650000</v>
      </c>
      <c r="AB25" s="168">
        <v>44221</v>
      </c>
      <c r="AC25" s="168">
        <v>44225</v>
      </c>
      <c r="AD25" s="168">
        <v>44558</v>
      </c>
      <c r="AE25" s="143">
        <v>330</v>
      </c>
      <c r="AF25" s="143">
        <v>0</v>
      </c>
      <c r="AG25" s="170">
        <v>0</v>
      </c>
      <c r="AH25" s="171" t="s">
        <v>79</v>
      </c>
      <c r="AI25" s="169" t="s">
        <v>79</v>
      </c>
      <c r="AJ25" s="169" t="s">
        <v>79</v>
      </c>
      <c r="AK25" s="169" t="s">
        <v>79</v>
      </c>
      <c r="AL25" s="143" t="s">
        <v>79</v>
      </c>
      <c r="AM25" s="143" t="s">
        <v>79</v>
      </c>
      <c r="AN25" s="143" t="s">
        <v>2610</v>
      </c>
      <c r="AO25" s="143" t="s">
        <v>79</v>
      </c>
      <c r="AP25" s="144">
        <f t="shared" si="1"/>
        <v>0.91515151515151516</v>
      </c>
      <c r="AQ25" s="35"/>
      <c r="AR25" s="35"/>
      <c r="AS25" s="35"/>
      <c r="AT25" s="35"/>
      <c r="AU25" s="35"/>
      <c r="AV25" s="35"/>
    </row>
    <row r="26" spans="1:48" s="145" customFormat="1" ht="27.95" customHeight="1" x14ac:dyDescent="0.25">
      <c r="A26" s="126" t="s">
        <v>1491</v>
      </c>
      <c r="B26" s="126">
        <v>2021</v>
      </c>
      <c r="C26" s="126" t="s">
        <v>2629</v>
      </c>
      <c r="D26" s="127" t="s">
        <v>2630</v>
      </c>
      <c r="E26" s="128" t="s">
        <v>54</v>
      </c>
      <c r="F26" s="129" t="s">
        <v>27</v>
      </c>
      <c r="G26" s="130" t="s">
        <v>75</v>
      </c>
      <c r="H26" s="131" t="s">
        <v>326</v>
      </c>
      <c r="I26" s="132" t="s">
        <v>49</v>
      </c>
      <c r="J26" s="147" t="s">
        <v>223</v>
      </c>
      <c r="K26" s="133">
        <v>57</v>
      </c>
      <c r="L26" s="134" t="str">
        <f>IF(ISERROR(VLOOKUP(K26,#REF!,2,FALSE))," ",VLOOKUP(K26,#REF!,2,FALSE))</f>
        <v xml:space="preserve"> </v>
      </c>
      <c r="M26" s="134" t="str">
        <f>IF(ISERROR(VLOOKUP(K26,#REF!,3,FALSE))," ",VLOOKUP(K26,#REF!,3,FALSE))</f>
        <v xml:space="preserve"> </v>
      </c>
      <c r="N26" s="135" t="s">
        <v>2553</v>
      </c>
      <c r="O26" s="136">
        <v>0</v>
      </c>
      <c r="P26" s="137" t="s">
        <v>2047</v>
      </c>
      <c r="Q26" s="138" t="s">
        <v>973</v>
      </c>
      <c r="R26" s="137" t="s">
        <v>295</v>
      </c>
      <c r="S26" s="137" t="s">
        <v>79</v>
      </c>
      <c r="T26" s="139" t="s">
        <v>79</v>
      </c>
      <c r="U26" s="140" t="s">
        <v>79</v>
      </c>
      <c r="V26" s="165">
        <v>24750000</v>
      </c>
      <c r="W26" s="141">
        <v>-5325000</v>
      </c>
      <c r="X26" s="142"/>
      <c r="Y26" s="148"/>
      <c r="Z26" s="260">
        <f t="shared" si="0"/>
        <v>19425000</v>
      </c>
      <c r="AA26" s="263">
        <v>18975000</v>
      </c>
      <c r="AB26" s="168">
        <v>44218</v>
      </c>
      <c r="AC26" s="168">
        <v>44222</v>
      </c>
      <c r="AD26" s="168">
        <v>44555</v>
      </c>
      <c r="AE26" s="143">
        <v>330</v>
      </c>
      <c r="AF26" s="143">
        <v>0</v>
      </c>
      <c r="AG26" s="170">
        <v>0</v>
      </c>
      <c r="AH26" s="171" t="s">
        <v>79</v>
      </c>
      <c r="AI26" s="169" t="s">
        <v>79</v>
      </c>
      <c r="AJ26" s="169" t="s">
        <v>79</v>
      </c>
      <c r="AK26" s="169" t="s">
        <v>79</v>
      </c>
      <c r="AL26" s="143" t="s">
        <v>79</v>
      </c>
      <c r="AM26" s="143" t="s">
        <v>79</v>
      </c>
      <c r="AN26" s="143" t="s">
        <v>2610</v>
      </c>
      <c r="AO26" s="143" t="s">
        <v>79</v>
      </c>
      <c r="AP26" s="144">
        <f t="shared" si="1"/>
        <v>0.97683397683397688</v>
      </c>
      <c r="AQ26" s="35"/>
      <c r="AR26" s="35"/>
      <c r="AS26" s="35"/>
      <c r="AT26" s="35"/>
      <c r="AU26" s="35"/>
      <c r="AV26" s="35"/>
    </row>
    <row r="27" spans="1:48" s="145" customFormat="1" ht="27.95" customHeight="1" x14ac:dyDescent="0.25">
      <c r="A27" s="126" t="s">
        <v>1491</v>
      </c>
      <c r="B27" s="126">
        <v>2021</v>
      </c>
      <c r="C27" s="126" t="s">
        <v>2629</v>
      </c>
      <c r="D27" s="127" t="s">
        <v>2630</v>
      </c>
      <c r="E27" s="128" t="s">
        <v>54</v>
      </c>
      <c r="F27" s="129" t="s">
        <v>27</v>
      </c>
      <c r="G27" s="130" t="s">
        <v>75</v>
      </c>
      <c r="H27" s="131" t="s">
        <v>327</v>
      </c>
      <c r="I27" s="132" t="s">
        <v>49</v>
      </c>
      <c r="J27" s="147" t="s">
        <v>223</v>
      </c>
      <c r="K27" s="133">
        <v>57</v>
      </c>
      <c r="L27" s="134" t="str">
        <f>IF(ISERROR(VLOOKUP(K27,#REF!,2,FALSE))," ",VLOOKUP(K27,#REF!,2,FALSE))</f>
        <v xml:space="preserve"> </v>
      </c>
      <c r="M27" s="134" t="str">
        <f>IF(ISERROR(VLOOKUP(K27,#REF!,3,FALSE))," ",VLOOKUP(K27,#REF!,3,FALSE))</f>
        <v xml:space="preserve"> </v>
      </c>
      <c r="N27" s="135" t="s">
        <v>2553</v>
      </c>
      <c r="O27" s="136">
        <v>0</v>
      </c>
      <c r="P27" s="137" t="s">
        <v>2048</v>
      </c>
      <c r="Q27" s="138" t="s">
        <v>974</v>
      </c>
      <c r="R27" s="137" t="s">
        <v>295</v>
      </c>
      <c r="S27" s="137" t="s">
        <v>79</v>
      </c>
      <c r="T27" s="139" t="s">
        <v>79</v>
      </c>
      <c r="U27" s="140" t="s">
        <v>79</v>
      </c>
      <c r="V27" s="165">
        <v>5325000</v>
      </c>
      <c r="W27" s="141">
        <v>0</v>
      </c>
      <c r="X27" s="142"/>
      <c r="Y27" s="148"/>
      <c r="Z27" s="260">
        <f t="shared" si="0"/>
        <v>5325000</v>
      </c>
      <c r="AA27" s="263">
        <v>3375000</v>
      </c>
      <c r="AB27" s="168">
        <v>44218</v>
      </c>
      <c r="AC27" s="168">
        <v>44222</v>
      </c>
      <c r="AD27" s="168">
        <v>44555</v>
      </c>
      <c r="AE27" s="143">
        <v>330</v>
      </c>
      <c r="AF27" s="143">
        <v>0</v>
      </c>
      <c r="AG27" s="170">
        <v>0</v>
      </c>
      <c r="AH27" s="171" t="s">
        <v>2047</v>
      </c>
      <c r="AI27" s="169" t="s">
        <v>973</v>
      </c>
      <c r="AJ27" s="181">
        <v>44484</v>
      </c>
      <c r="AK27" s="169" t="s">
        <v>79</v>
      </c>
      <c r="AL27" s="143" t="s">
        <v>79</v>
      </c>
      <c r="AM27" s="143" t="s">
        <v>79</v>
      </c>
      <c r="AN27" s="143" t="s">
        <v>2610</v>
      </c>
      <c r="AO27" s="143" t="s">
        <v>79</v>
      </c>
      <c r="AP27" s="144">
        <f t="shared" si="1"/>
        <v>0.63380281690140849</v>
      </c>
      <c r="AQ27" s="35"/>
      <c r="AR27" s="35"/>
      <c r="AS27" s="35"/>
      <c r="AT27" s="35"/>
      <c r="AU27" s="35"/>
      <c r="AV27" s="35"/>
    </row>
    <row r="28" spans="1:48" s="145" customFormat="1" ht="27.95" customHeight="1" x14ac:dyDescent="0.25">
      <c r="A28" s="126" t="s">
        <v>1492</v>
      </c>
      <c r="B28" s="126">
        <v>2021</v>
      </c>
      <c r="C28" s="126" t="s">
        <v>2631</v>
      </c>
      <c r="D28" s="127" t="s">
        <v>2632</v>
      </c>
      <c r="E28" s="128" t="s">
        <v>54</v>
      </c>
      <c r="F28" s="129" t="s">
        <v>27</v>
      </c>
      <c r="G28" s="130" t="s">
        <v>75</v>
      </c>
      <c r="H28" s="131" t="s">
        <v>328</v>
      </c>
      <c r="I28" s="132" t="s">
        <v>49</v>
      </c>
      <c r="J28" s="147" t="s">
        <v>223</v>
      </c>
      <c r="K28" s="133">
        <v>57</v>
      </c>
      <c r="L28" s="134" t="str">
        <f>IF(ISERROR(VLOOKUP(K28,#REF!,2,FALSE))," ",VLOOKUP(K28,#REF!,2,FALSE))</f>
        <v xml:space="preserve"> </v>
      </c>
      <c r="M28" s="134" t="str">
        <f>IF(ISERROR(VLOOKUP(K28,#REF!,3,FALSE))," ",VLOOKUP(K28,#REF!,3,FALSE))</f>
        <v xml:space="preserve"> </v>
      </c>
      <c r="N28" s="135" t="s">
        <v>2553</v>
      </c>
      <c r="O28" s="136">
        <v>0</v>
      </c>
      <c r="P28" s="137" t="s">
        <v>2049</v>
      </c>
      <c r="Q28" s="138" t="s">
        <v>975</v>
      </c>
      <c r="R28" s="137" t="s">
        <v>295</v>
      </c>
      <c r="S28" s="137" t="s">
        <v>79</v>
      </c>
      <c r="T28" s="139" t="s">
        <v>79</v>
      </c>
      <c r="U28" s="140" t="s">
        <v>79</v>
      </c>
      <c r="V28" s="165">
        <v>66990000</v>
      </c>
      <c r="W28" s="141">
        <v>0</v>
      </c>
      <c r="X28" s="142">
        <v>1</v>
      </c>
      <c r="Y28" s="148">
        <v>5316666</v>
      </c>
      <c r="Z28" s="260">
        <f t="shared" si="0"/>
        <v>72306666</v>
      </c>
      <c r="AA28" s="263">
        <v>62949333</v>
      </c>
      <c r="AB28" s="168">
        <v>44231</v>
      </c>
      <c r="AC28" s="168">
        <v>44232</v>
      </c>
      <c r="AD28" s="168">
        <v>44575</v>
      </c>
      <c r="AE28" s="143">
        <v>315</v>
      </c>
      <c r="AF28" s="143">
        <v>0</v>
      </c>
      <c r="AG28" s="170">
        <v>0</v>
      </c>
      <c r="AH28" s="171" t="s">
        <v>79</v>
      </c>
      <c r="AI28" s="169" t="s">
        <v>79</v>
      </c>
      <c r="AJ28" s="169" t="s">
        <v>79</v>
      </c>
      <c r="AK28" s="169" t="s">
        <v>79</v>
      </c>
      <c r="AL28" s="143" t="s">
        <v>79</v>
      </c>
      <c r="AM28" s="143" t="s">
        <v>79</v>
      </c>
      <c r="AN28" s="143" t="s">
        <v>2610</v>
      </c>
      <c r="AO28" s="143" t="s">
        <v>79</v>
      </c>
      <c r="AP28" s="144">
        <f t="shared" si="1"/>
        <v>0.87058823871093716</v>
      </c>
      <c r="AQ28" s="35"/>
      <c r="AR28" s="35"/>
      <c r="AS28" s="35"/>
      <c r="AT28" s="35"/>
      <c r="AU28" s="35"/>
      <c r="AV28" s="35"/>
    </row>
    <row r="29" spans="1:48" s="145" customFormat="1" ht="27.95" customHeight="1" x14ac:dyDescent="0.25">
      <c r="A29" s="126" t="s">
        <v>1493</v>
      </c>
      <c r="B29" s="126">
        <v>2021</v>
      </c>
      <c r="C29" s="126" t="s">
        <v>2633</v>
      </c>
      <c r="D29" s="127" t="s">
        <v>2634</v>
      </c>
      <c r="E29" s="128" t="s">
        <v>54</v>
      </c>
      <c r="F29" s="129" t="s">
        <v>27</v>
      </c>
      <c r="G29" s="130" t="s">
        <v>75</v>
      </c>
      <c r="H29" s="131" t="s">
        <v>329</v>
      </c>
      <c r="I29" s="132" t="s">
        <v>49</v>
      </c>
      <c r="J29" s="147" t="s">
        <v>223</v>
      </c>
      <c r="K29" s="133">
        <v>57</v>
      </c>
      <c r="L29" s="134" t="str">
        <f>IF(ISERROR(VLOOKUP(K29,#REF!,2,FALSE))," ",VLOOKUP(K29,#REF!,2,FALSE))</f>
        <v xml:space="preserve"> </v>
      </c>
      <c r="M29" s="134" t="str">
        <f>IF(ISERROR(VLOOKUP(K29,#REF!,3,FALSE))," ",VLOOKUP(K29,#REF!,3,FALSE))</f>
        <v xml:space="preserve"> </v>
      </c>
      <c r="N29" s="135" t="s">
        <v>2553</v>
      </c>
      <c r="O29" s="136">
        <v>0</v>
      </c>
      <c r="P29" s="137" t="s">
        <v>2050</v>
      </c>
      <c r="Q29" s="138" t="s">
        <v>976</v>
      </c>
      <c r="R29" s="137" t="s">
        <v>295</v>
      </c>
      <c r="S29" s="137" t="s">
        <v>79</v>
      </c>
      <c r="T29" s="139" t="s">
        <v>79</v>
      </c>
      <c r="U29" s="140" t="s">
        <v>79</v>
      </c>
      <c r="V29" s="165">
        <v>24750000</v>
      </c>
      <c r="W29" s="141">
        <v>0</v>
      </c>
      <c r="X29" s="142"/>
      <c r="Y29" s="148"/>
      <c r="Z29" s="260">
        <f t="shared" si="0"/>
        <v>24750000</v>
      </c>
      <c r="AA29" s="263">
        <v>22800000</v>
      </c>
      <c r="AB29" s="168">
        <v>44218</v>
      </c>
      <c r="AC29" s="168">
        <v>44223</v>
      </c>
      <c r="AD29" s="168">
        <v>44556</v>
      </c>
      <c r="AE29" s="143">
        <v>330</v>
      </c>
      <c r="AF29" s="143">
        <v>0</v>
      </c>
      <c r="AG29" s="170">
        <v>0</v>
      </c>
      <c r="AH29" s="171" t="s">
        <v>79</v>
      </c>
      <c r="AI29" s="169" t="s">
        <v>79</v>
      </c>
      <c r="AJ29" s="169" t="s">
        <v>79</v>
      </c>
      <c r="AK29" s="169" t="s">
        <v>79</v>
      </c>
      <c r="AL29" s="143" t="s">
        <v>79</v>
      </c>
      <c r="AM29" s="143" t="s">
        <v>79</v>
      </c>
      <c r="AN29" s="143" t="s">
        <v>2610</v>
      </c>
      <c r="AO29" s="143" t="s">
        <v>79</v>
      </c>
      <c r="AP29" s="144">
        <f t="shared" si="1"/>
        <v>0.92121212121212126</v>
      </c>
      <c r="AQ29" s="35"/>
      <c r="AR29" s="35"/>
      <c r="AS29" s="35"/>
      <c r="AT29" s="35"/>
      <c r="AU29" s="35"/>
      <c r="AV29" s="35"/>
    </row>
    <row r="30" spans="1:48" s="145" customFormat="1" ht="27.95" customHeight="1" x14ac:dyDescent="0.25">
      <c r="A30" s="126" t="s">
        <v>1493</v>
      </c>
      <c r="B30" s="126">
        <v>2021</v>
      </c>
      <c r="C30" s="126"/>
      <c r="D30" s="127"/>
      <c r="E30" s="128" t="s">
        <v>70</v>
      </c>
      <c r="F30" s="128" t="s">
        <v>70</v>
      </c>
      <c r="G30" s="130"/>
      <c r="H30" s="131" t="s">
        <v>330</v>
      </c>
      <c r="I30" s="132" t="s">
        <v>48</v>
      </c>
      <c r="J30" s="147" t="s">
        <v>223</v>
      </c>
      <c r="K30" s="133" t="s">
        <v>79</v>
      </c>
      <c r="L30" s="134" t="str">
        <f>IF(ISERROR(VLOOKUP(K30,#REF!,2,FALSE))," ",VLOOKUP(K30,#REF!,2,FALSE))</f>
        <v xml:space="preserve"> </v>
      </c>
      <c r="M30" s="134" t="str">
        <f>IF(ISERROR(VLOOKUP(K30,#REF!,3,FALSE))," ",VLOOKUP(K30,#REF!,3,FALSE))</f>
        <v xml:space="preserve"> </v>
      </c>
      <c r="N30" s="135" t="s">
        <v>2556</v>
      </c>
      <c r="O30" s="179">
        <v>0</v>
      </c>
      <c r="P30" s="137" t="s">
        <v>2051</v>
      </c>
      <c r="Q30" s="138" t="s">
        <v>977</v>
      </c>
      <c r="R30" s="137" t="s">
        <v>295</v>
      </c>
      <c r="S30" s="137" t="s">
        <v>79</v>
      </c>
      <c r="T30" s="139" t="s">
        <v>79</v>
      </c>
      <c r="U30" s="140" t="s">
        <v>79</v>
      </c>
      <c r="V30" s="165">
        <v>30000000</v>
      </c>
      <c r="W30" s="141">
        <v>-5000000</v>
      </c>
      <c r="X30" s="142"/>
      <c r="Y30" s="148"/>
      <c r="Z30" s="260">
        <f t="shared" si="0"/>
        <v>25000000</v>
      </c>
      <c r="AA30" s="263">
        <v>8947737</v>
      </c>
      <c r="AB30" s="168"/>
      <c r="AC30" s="168"/>
      <c r="AD30" s="168"/>
      <c r="AE30" s="143"/>
      <c r="AF30" s="143"/>
      <c r="AG30" s="170"/>
      <c r="AH30" s="171"/>
      <c r="AI30" s="169"/>
      <c r="AJ30" s="169"/>
      <c r="AK30" s="169"/>
      <c r="AL30" s="143"/>
      <c r="AM30" s="143"/>
      <c r="AN30" s="143"/>
      <c r="AO30" s="143"/>
      <c r="AP30" s="144">
        <f t="shared" si="1"/>
        <v>0.35790948</v>
      </c>
      <c r="AQ30" s="35"/>
      <c r="AR30" s="35"/>
      <c r="AS30" s="35"/>
      <c r="AT30" s="35"/>
      <c r="AU30" s="35"/>
      <c r="AV30" s="35"/>
    </row>
    <row r="31" spans="1:48" s="145" customFormat="1" ht="27.95" customHeight="1" x14ac:dyDescent="0.25">
      <c r="A31" s="126" t="s">
        <v>1493</v>
      </c>
      <c r="B31" s="126">
        <v>2021</v>
      </c>
      <c r="C31" s="126"/>
      <c r="D31" s="127"/>
      <c r="E31" s="128" t="s">
        <v>70</v>
      </c>
      <c r="F31" s="128" t="s">
        <v>70</v>
      </c>
      <c r="G31" s="130"/>
      <c r="H31" s="131" t="s">
        <v>331</v>
      </c>
      <c r="I31" s="132" t="s">
        <v>48</v>
      </c>
      <c r="J31" s="147" t="s">
        <v>223</v>
      </c>
      <c r="K31" s="133" t="s">
        <v>79</v>
      </c>
      <c r="L31" s="134" t="str">
        <f>IF(ISERROR(VLOOKUP(K31,#REF!,2,FALSE))," ",VLOOKUP(K31,#REF!,2,FALSE))</f>
        <v xml:space="preserve"> </v>
      </c>
      <c r="M31" s="134" t="str">
        <f>IF(ISERROR(VLOOKUP(K31,#REF!,3,FALSE))," ",VLOOKUP(K31,#REF!,3,FALSE))</f>
        <v xml:space="preserve"> </v>
      </c>
      <c r="N31" s="135" t="s">
        <v>2557</v>
      </c>
      <c r="O31" s="179">
        <v>0</v>
      </c>
      <c r="P31" s="137" t="s">
        <v>2052</v>
      </c>
      <c r="Q31" s="138" t="s">
        <v>978</v>
      </c>
      <c r="R31" s="137" t="s">
        <v>295</v>
      </c>
      <c r="S31" s="137" t="s">
        <v>79</v>
      </c>
      <c r="T31" s="139" t="s">
        <v>79</v>
      </c>
      <c r="U31" s="140" t="s">
        <v>79</v>
      </c>
      <c r="V31" s="165">
        <v>80000000</v>
      </c>
      <c r="W31" s="141">
        <v>0</v>
      </c>
      <c r="X31" s="142"/>
      <c r="Y31" s="148"/>
      <c r="Z31" s="260">
        <f t="shared" si="0"/>
        <v>80000000</v>
      </c>
      <c r="AA31" s="263">
        <v>79997670</v>
      </c>
      <c r="AB31" s="168"/>
      <c r="AC31" s="168"/>
      <c r="AD31" s="168"/>
      <c r="AE31" s="143"/>
      <c r="AF31" s="143"/>
      <c r="AG31" s="170"/>
      <c r="AH31" s="171"/>
      <c r="AI31" s="169"/>
      <c r="AJ31" s="169"/>
      <c r="AK31" s="169"/>
      <c r="AL31" s="143"/>
      <c r="AM31" s="143"/>
      <c r="AN31" s="143"/>
      <c r="AO31" s="143"/>
      <c r="AP31" s="144">
        <f t="shared" si="1"/>
        <v>0.99997087500000004</v>
      </c>
      <c r="AQ31" s="35"/>
      <c r="AR31" s="35"/>
      <c r="AS31" s="35"/>
      <c r="AT31" s="35"/>
      <c r="AU31" s="35"/>
      <c r="AV31" s="35"/>
    </row>
    <row r="32" spans="1:48" s="145" customFormat="1" ht="27.95" customHeight="1" x14ac:dyDescent="0.25">
      <c r="A32" s="126" t="s">
        <v>1493</v>
      </c>
      <c r="B32" s="126">
        <v>2021</v>
      </c>
      <c r="C32" s="126"/>
      <c r="D32" s="127"/>
      <c r="E32" s="128" t="s">
        <v>70</v>
      </c>
      <c r="F32" s="128" t="s">
        <v>70</v>
      </c>
      <c r="G32" s="130"/>
      <c r="H32" s="131" t="s">
        <v>332</v>
      </c>
      <c r="I32" s="132" t="s">
        <v>48</v>
      </c>
      <c r="J32" s="147" t="s">
        <v>223</v>
      </c>
      <c r="K32" s="133" t="s">
        <v>79</v>
      </c>
      <c r="L32" s="134" t="str">
        <f>IF(ISERROR(VLOOKUP(K32,#REF!,2,FALSE))," ",VLOOKUP(K32,#REF!,2,FALSE))</f>
        <v xml:space="preserve"> </v>
      </c>
      <c r="M32" s="134" t="str">
        <f>IF(ISERROR(VLOOKUP(K32,#REF!,3,FALSE))," ",VLOOKUP(K32,#REF!,3,FALSE))</f>
        <v xml:space="preserve"> </v>
      </c>
      <c r="N32" s="135" t="s">
        <v>2558</v>
      </c>
      <c r="O32" s="179">
        <v>0</v>
      </c>
      <c r="P32" s="137" t="s">
        <v>2053</v>
      </c>
      <c r="Q32" s="138" t="s">
        <v>979</v>
      </c>
      <c r="R32" s="137" t="s">
        <v>295</v>
      </c>
      <c r="S32" s="137" t="s">
        <v>79</v>
      </c>
      <c r="T32" s="139" t="s">
        <v>79</v>
      </c>
      <c r="U32" s="140" t="s">
        <v>79</v>
      </c>
      <c r="V32" s="165">
        <v>14000000</v>
      </c>
      <c r="W32" s="141">
        <v>0</v>
      </c>
      <c r="X32" s="142"/>
      <c r="Y32" s="148"/>
      <c r="Z32" s="260">
        <f t="shared" si="0"/>
        <v>14000000</v>
      </c>
      <c r="AA32" s="263">
        <v>14000000</v>
      </c>
      <c r="AB32" s="168"/>
      <c r="AC32" s="168"/>
      <c r="AD32" s="168"/>
      <c r="AE32" s="143"/>
      <c r="AF32" s="143"/>
      <c r="AG32" s="170"/>
      <c r="AH32" s="171"/>
      <c r="AI32" s="169"/>
      <c r="AJ32" s="169"/>
      <c r="AK32" s="169"/>
      <c r="AL32" s="143"/>
      <c r="AM32" s="143"/>
      <c r="AN32" s="143"/>
      <c r="AO32" s="143"/>
      <c r="AP32" s="144">
        <f t="shared" si="1"/>
        <v>1</v>
      </c>
      <c r="AQ32" s="35"/>
      <c r="AR32" s="35"/>
      <c r="AS32" s="35"/>
      <c r="AT32" s="35"/>
      <c r="AU32" s="35"/>
      <c r="AV32" s="35"/>
    </row>
    <row r="33" spans="1:48" s="145" customFormat="1" ht="27.95" customHeight="1" x14ac:dyDescent="0.25">
      <c r="A33" s="126" t="s">
        <v>1493</v>
      </c>
      <c r="B33" s="126">
        <v>2021</v>
      </c>
      <c r="C33" s="126"/>
      <c r="D33" s="127"/>
      <c r="E33" s="128" t="s">
        <v>70</v>
      </c>
      <c r="F33" s="128" t="s">
        <v>70</v>
      </c>
      <c r="G33" s="130"/>
      <c r="H33" s="131" t="s">
        <v>333</v>
      </c>
      <c r="I33" s="132" t="s">
        <v>48</v>
      </c>
      <c r="J33" s="147" t="s">
        <v>223</v>
      </c>
      <c r="K33" s="133" t="s">
        <v>79</v>
      </c>
      <c r="L33" s="134" t="str">
        <f>IF(ISERROR(VLOOKUP(K33,#REF!,2,FALSE))," ",VLOOKUP(K33,#REF!,2,FALSE))</f>
        <v xml:space="preserve"> </v>
      </c>
      <c r="M33" s="134" t="str">
        <f>IF(ISERROR(VLOOKUP(K33,#REF!,3,FALSE))," ",VLOOKUP(K33,#REF!,3,FALSE))</f>
        <v xml:space="preserve"> </v>
      </c>
      <c r="N33" s="135" t="s">
        <v>2559</v>
      </c>
      <c r="O33" s="179">
        <v>0</v>
      </c>
      <c r="P33" s="137" t="s">
        <v>2052</v>
      </c>
      <c r="Q33" s="138" t="s">
        <v>978</v>
      </c>
      <c r="R33" s="137" t="s">
        <v>295</v>
      </c>
      <c r="S33" s="137" t="s">
        <v>79</v>
      </c>
      <c r="T33" s="139" t="s">
        <v>79</v>
      </c>
      <c r="U33" s="140" t="s">
        <v>79</v>
      </c>
      <c r="V33" s="165">
        <v>3000000</v>
      </c>
      <c r="W33" s="141">
        <v>-957670</v>
      </c>
      <c r="X33" s="142"/>
      <c r="Y33" s="148"/>
      <c r="Z33" s="260">
        <f t="shared" si="0"/>
        <v>2042330</v>
      </c>
      <c r="AA33" s="263">
        <v>1809810</v>
      </c>
      <c r="AB33" s="168"/>
      <c r="AC33" s="168"/>
      <c r="AD33" s="168"/>
      <c r="AE33" s="143"/>
      <c r="AF33" s="143"/>
      <c r="AG33" s="170"/>
      <c r="AH33" s="171"/>
      <c r="AI33" s="169"/>
      <c r="AJ33" s="169"/>
      <c r="AK33" s="169"/>
      <c r="AL33" s="143"/>
      <c r="AM33" s="143"/>
      <c r="AN33" s="143"/>
      <c r="AO33" s="143"/>
      <c r="AP33" s="144">
        <f t="shared" si="1"/>
        <v>0.88614964280992792</v>
      </c>
      <c r="AQ33" s="35"/>
      <c r="AR33" s="35"/>
      <c r="AS33" s="35"/>
      <c r="AT33" s="35"/>
      <c r="AU33" s="35"/>
      <c r="AV33" s="35"/>
    </row>
    <row r="34" spans="1:48" s="145" customFormat="1" ht="27.95" customHeight="1" x14ac:dyDescent="0.25">
      <c r="A34" s="126" t="s">
        <v>1493</v>
      </c>
      <c r="B34" s="126">
        <v>2021</v>
      </c>
      <c r="C34" s="126"/>
      <c r="D34" s="127"/>
      <c r="E34" s="128" t="s">
        <v>70</v>
      </c>
      <c r="F34" s="128" t="s">
        <v>70</v>
      </c>
      <c r="G34" s="130"/>
      <c r="H34" s="131" t="s">
        <v>334</v>
      </c>
      <c r="I34" s="132" t="s">
        <v>48</v>
      </c>
      <c r="J34" s="147" t="s">
        <v>223</v>
      </c>
      <c r="K34" s="133" t="s">
        <v>79</v>
      </c>
      <c r="L34" s="134" t="str">
        <f>IF(ISERROR(VLOOKUP(K34,#REF!,2,FALSE))," ",VLOOKUP(K34,#REF!,2,FALSE))</f>
        <v xml:space="preserve"> </v>
      </c>
      <c r="M34" s="134" t="str">
        <f>IF(ISERROR(VLOOKUP(K34,#REF!,3,FALSE))," ",VLOOKUP(K34,#REF!,3,FALSE))</f>
        <v xml:space="preserve"> </v>
      </c>
      <c r="N34" s="135" t="s">
        <v>2559</v>
      </c>
      <c r="O34" s="179">
        <v>0</v>
      </c>
      <c r="P34" s="137" t="s">
        <v>2054</v>
      </c>
      <c r="Q34" s="138" t="s">
        <v>980</v>
      </c>
      <c r="R34" s="137" t="s">
        <v>295</v>
      </c>
      <c r="S34" s="137" t="s">
        <v>79</v>
      </c>
      <c r="T34" s="139" t="s">
        <v>79</v>
      </c>
      <c r="U34" s="140" t="s">
        <v>79</v>
      </c>
      <c r="V34" s="165">
        <v>7000000</v>
      </c>
      <c r="W34" s="141">
        <v>0</v>
      </c>
      <c r="X34" s="142"/>
      <c r="Y34" s="148"/>
      <c r="Z34" s="260">
        <f t="shared" si="0"/>
        <v>7000000</v>
      </c>
      <c r="AA34" s="263">
        <v>7000000</v>
      </c>
      <c r="AB34" s="168"/>
      <c r="AC34" s="168"/>
      <c r="AD34" s="168"/>
      <c r="AE34" s="143"/>
      <c r="AF34" s="143"/>
      <c r="AG34" s="170"/>
      <c r="AH34" s="171"/>
      <c r="AI34" s="169"/>
      <c r="AJ34" s="169"/>
      <c r="AK34" s="169"/>
      <c r="AL34" s="143"/>
      <c r="AM34" s="143"/>
      <c r="AN34" s="143"/>
      <c r="AO34" s="143"/>
      <c r="AP34" s="144">
        <f t="shared" si="1"/>
        <v>1</v>
      </c>
      <c r="AQ34" s="35"/>
      <c r="AR34" s="35"/>
      <c r="AS34" s="35"/>
      <c r="AT34" s="35"/>
      <c r="AU34" s="35"/>
      <c r="AV34" s="35"/>
    </row>
    <row r="35" spans="1:48" s="145" customFormat="1" ht="27.95" customHeight="1" x14ac:dyDescent="0.25">
      <c r="A35" s="126" t="s">
        <v>1493</v>
      </c>
      <c r="B35" s="126">
        <v>2021</v>
      </c>
      <c r="C35" s="126"/>
      <c r="D35" s="127"/>
      <c r="E35" s="128" t="s">
        <v>70</v>
      </c>
      <c r="F35" s="128" t="s">
        <v>70</v>
      </c>
      <c r="G35" s="130"/>
      <c r="H35" s="131" t="s">
        <v>335</v>
      </c>
      <c r="I35" s="132" t="s">
        <v>48</v>
      </c>
      <c r="J35" s="147" t="s">
        <v>223</v>
      </c>
      <c r="K35" s="133" t="s">
        <v>79</v>
      </c>
      <c r="L35" s="134" t="str">
        <f>IF(ISERROR(VLOOKUP(K35,#REF!,2,FALSE))," ",VLOOKUP(K35,#REF!,2,FALSE))</f>
        <v xml:space="preserve"> </v>
      </c>
      <c r="M35" s="134" t="str">
        <f>IF(ISERROR(VLOOKUP(K35,#REF!,3,FALSE))," ",VLOOKUP(K35,#REF!,3,FALSE))</f>
        <v xml:space="preserve"> </v>
      </c>
      <c r="N35" s="135" t="s">
        <v>2560</v>
      </c>
      <c r="O35" s="179">
        <v>0</v>
      </c>
      <c r="P35" s="137" t="s">
        <v>2055</v>
      </c>
      <c r="Q35" s="138" t="s">
        <v>981</v>
      </c>
      <c r="R35" s="137" t="s">
        <v>295</v>
      </c>
      <c r="S35" s="137" t="s">
        <v>79</v>
      </c>
      <c r="T35" s="139" t="s">
        <v>79</v>
      </c>
      <c r="U35" s="140" t="s">
        <v>79</v>
      </c>
      <c r="V35" s="165">
        <v>2500000</v>
      </c>
      <c r="W35" s="141">
        <v>-2093600</v>
      </c>
      <c r="X35" s="142"/>
      <c r="Y35" s="148"/>
      <c r="Z35" s="260">
        <f t="shared" si="0"/>
        <v>406400</v>
      </c>
      <c r="AA35" s="263">
        <v>406400</v>
      </c>
      <c r="AB35" s="168"/>
      <c r="AC35" s="168"/>
      <c r="AD35" s="168"/>
      <c r="AE35" s="143"/>
      <c r="AF35" s="143"/>
      <c r="AG35" s="170"/>
      <c r="AH35" s="171"/>
      <c r="AI35" s="169"/>
      <c r="AJ35" s="169"/>
      <c r="AK35" s="169"/>
      <c r="AL35" s="143"/>
      <c r="AM35" s="143"/>
      <c r="AN35" s="143"/>
      <c r="AO35" s="143"/>
      <c r="AP35" s="144">
        <f t="shared" si="1"/>
        <v>1</v>
      </c>
      <c r="AQ35" s="35"/>
      <c r="AR35" s="35"/>
      <c r="AS35" s="35"/>
      <c r="AT35" s="35"/>
      <c r="AU35" s="35"/>
      <c r="AV35" s="35"/>
    </row>
    <row r="36" spans="1:48" s="145" customFormat="1" ht="27.95" customHeight="1" x14ac:dyDescent="0.25">
      <c r="A36" s="126" t="s">
        <v>1493</v>
      </c>
      <c r="B36" s="126">
        <v>2021</v>
      </c>
      <c r="C36" s="126"/>
      <c r="D36" s="127"/>
      <c r="E36" s="128" t="s">
        <v>70</v>
      </c>
      <c r="F36" s="128" t="s">
        <v>70</v>
      </c>
      <c r="G36" s="130"/>
      <c r="H36" s="131" t="s">
        <v>336</v>
      </c>
      <c r="I36" s="132" t="s">
        <v>48</v>
      </c>
      <c r="J36" s="147" t="s">
        <v>223</v>
      </c>
      <c r="K36" s="133" t="s">
        <v>79</v>
      </c>
      <c r="L36" s="134" t="str">
        <f>IF(ISERROR(VLOOKUP(K36,#REF!,2,FALSE))," ",VLOOKUP(K36,#REF!,2,FALSE))</f>
        <v xml:space="preserve"> </v>
      </c>
      <c r="M36" s="134" t="str">
        <f>IF(ISERROR(VLOOKUP(K36,#REF!,3,FALSE))," ",VLOOKUP(K36,#REF!,3,FALSE))</f>
        <v xml:space="preserve"> </v>
      </c>
      <c r="N36" s="135" t="s">
        <v>2561</v>
      </c>
      <c r="O36" s="179">
        <v>0</v>
      </c>
      <c r="P36" s="137" t="s">
        <v>2056</v>
      </c>
      <c r="Q36" s="138" t="s">
        <v>982</v>
      </c>
      <c r="R36" s="137" t="s">
        <v>295</v>
      </c>
      <c r="S36" s="137" t="s">
        <v>79</v>
      </c>
      <c r="T36" s="139" t="s">
        <v>79</v>
      </c>
      <c r="U36" s="140" t="s">
        <v>79</v>
      </c>
      <c r="V36" s="165">
        <v>94545454</v>
      </c>
      <c r="W36" s="141">
        <v>0</v>
      </c>
      <c r="X36" s="142"/>
      <c r="Y36" s="148"/>
      <c r="Z36" s="260">
        <f t="shared" si="0"/>
        <v>94545454</v>
      </c>
      <c r="AA36" s="263">
        <v>90645478</v>
      </c>
      <c r="AB36" s="168"/>
      <c r="AC36" s="168"/>
      <c r="AD36" s="168"/>
      <c r="AE36" s="143"/>
      <c r="AF36" s="143"/>
      <c r="AG36" s="170"/>
      <c r="AH36" s="171"/>
      <c r="AI36" s="169"/>
      <c r="AJ36" s="169"/>
      <c r="AK36" s="169"/>
      <c r="AL36" s="143"/>
      <c r="AM36" s="143"/>
      <c r="AN36" s="143"/>
      <c r="AO36" s="143"/>
      <c r="AP36" s="144">
        <f t="shared" si="1"/>
        <v>0.95875025360817456</v>
      </c>
      <c r="AQ36" s="35"/>
      <c r="AR36" s="35"/>
      <c r="AS36" s="35"/>
      <c r="AT36" s="35"/>
      <c r="AU36" s="35"/>
      <c r="AV36" s="35"/>
    </row>
    <row r="37" spans="1:48" s="145" customFormat="1" ht="27.95" customHeight="1" x14ac:dyDescent="0.25">
      <c r="A37" s="126" t="s">
        <v>1493</v>
      </c>
      <c r="B37" s="126">
        <v>2021</v>
      </c>
      <c r="C37" s="126"/>
      <c r="D37" s="127"/>
      <c r="E37" s="128" t="s">
        <v>70</v>
      </c>
      <c r="F37" s="128" t="s">
        <v>70</v>
      </c>
      <c r="G37" s="130"/>
      <c r="H37" s="131" t="s">
        <v>337</v>
      </c>
      <c r="I37" s="132" t="s">
        <v>48</v>
      </c>
      <c r="J37" s="147" t="s">
        <v>223</v>
      </c>
      <c r="K37" s="133" t="s">
        <v>79</v>
      </c>
      <c r="L37" s="134" t="str">
        <f>IF(ISERROR(VLOOKUP(K37,#REF!,2,FALSE))," ",VLOOKUP(K37,#REF!,2,FALSE))</f>
        <v xml:space="preserve"> </v>
      </c>
      <c r="M37" s="134" t="str">
        <f>IF(ISERROR(VLOOKUP(K37,#REF!,3,FALSE))," ",VLOOKUP(K37,#REF!,3,FALSE))</f>
        <v xml:space="preserve"> </v>
      </c>
      <c r="N37" s="135" t="s">
        <v>2561</v>
      </c>
      <c r="O37" s="179">
        <v>0</v>
      </c>
      <c r="P37" s="137" t="s">
        <v>2057</v>
      </c>
      <c r="Q37" s="138" t="s">
        <v>983</v>
      </c>
      <c r="R37" s="137" t="s">
        <v>295</v>
      </c>
      <c r="S37" s="137" t="s">
        <v>79</v>
      </c>
      <c r="T37" s="139" t="s">
        <v>79</v>
      </c>
      <c r="U37" s="140" t="s">
        <v>79</v>
      </c>
      <c r="V37" s="165">
        <v>94545454</v>
      </c>
      <c r="W37" s="141">
        <v>0</v>
      </c>
      <c r="X37" s="142"/>
      <c r="Y37" s="148"/>
      <c r="Z37" s="260">
        <f t="shared" si="0"/>
        <v>94545454</v>
      </c>
      <c r="AA37" s="263">
        <v>91792896</v>
      </c>
      <c r="AB37" s="168"/>
      <c r="AC37" s="168"/>
      <c r="AD37" s="168"/>
      <c r="AE37" s="143"/>
      <c r="AF37" s="143"/>
      <c r="AG37" s="170"/>
      <c r="AH37" s="171"/>
      <c r="AI37" s="169"/>
      <c r="AJ37" s="169"/>
      <c r="AK37" s="169"/>
      <c r="AL37" s="143"/>
      <c r="AM37" s="143"/>
      <c r="AN37" s="143"/>
      <c r="AO37" s="143"/>
      <c r="AP37" s="144">
        <f t="shared" si="1"/>
        <v>0.97088640560126771</v>
      </c>
      <c r="AQ37" s="35"/>
      <c r="AR37" s="35"/>
      <c r="AS37" s="35"/>
      <c r="AT37" s="35"/>
      <c r="AU37" s="35"/>
      <c r="AV37" s="35"/>
    </row>
    <row r="38" spans="1:48" s="145" customFormat="1" ht="27.95" customHeight="1" x14ac:dyDescent="0.25">
      <c r="A38" s="126" t="s">
        <v>1493</v>
      </c>
      <c r="B38" s="126">
        <v>2021</v>
      </c>
      <c r="C38" s="126"/>
      <c r="D38" s="127"/>
      <c r="E38" s="128" t="s">
        <v>70</v>
      </c>
      <c r="F38" s="128" t="s">
        <v>70</v>
      </c>
      <c r="G38" s="130"/>
      <c r="H38" s="131" t="s">
        <v>338</v>
      </c>
      <c r="I38" s="132" t="s">
        <v>48</v>
      </c>
      <c r="J38" s="147" t="s">
        <v>223</v>
      </c>
      <c r="K38" s="133" t="s">
        <v>79</v>
      </c>
      <c r="L38" s="134" t="str">
        <f>IF(ISERROR(VLOOKUP(K38,#REF!,2,FALSE))," ",VLOOKUP(K38,#REF!,2,FALSE))</f>
        <v xml:space="preserve"> </v>
      </c>
      <c r="M38" s="134" t="str">
        <f>IF(ISERROR(VLOOKUP(K38,#REF!,3,FALSE))," ",VLOOKUP(K38,#REF!,3,FALSE))</f>
        <v xml:space="preserve"> </v>
      </c>
      <c r="N38" s="135" t="s">
        <v>2561</v>
      </c>
      <c r="O38" s="179">
        <v>0</v>
      </c>
      <c r="P38" s="137" t="s">
        <v>2058</v>
      </c>
      <c r="Q38" s="138" t="s">
        <v>984</v>
      </c>
      <c r="R38" s="137" t="s">
        <v>295</v>
      </c>
      <c r="S38" s="137" t="s">
        <v>79</v>
      </c>
      <c r="T38" s="139" t="s">
        <v>79</v>
      </c>
      <c r="U38" s="140" t="s">
        <v>79</v>
      </c>
      <c r="V38" s="165">
        <v>94545454</v>
      </c>
      <c r="W38" s="141">
        <v>0</v>
      </c>
      <c r="X38" s="142"/>
      <c r="Y38" s="148"/>
      <c r="Z38" s="260">
        <f t="shared" si="0"/>
        <v>94545454</v>
      </c>
      <c r="AA38" s="263">
        <v>91792896</v>
      </c>
      <c r="AB38" s="168"/>
      <c r="AC38" s="168"/>
      <c r="AD38" s="168"/>
      <c r="AE38" s="143"/>
      <c r="AF38" s="143"/>
      <c r="AG38" s="170"/>
      <c r="AH38" s="171"/>
      <c r="AI38" s="169"/>
      <c r="AJ38" s="169"/>
      <c r="AK38" s="169"/>
      <c r="AL38" s="143"/>
      <c r="AM38" s="143"/>
      <c r="AN38" s="143"/>
      <c r="AO38" s="143"/>
      <c r="AP38" s="144">
        <f t="shared" si="1"/>
        <v>0.97088640560126771</v>
      </c>
      <c r="AQ38" s="35"/>
      <c r="AR38" s="35"/>
      <c r="AS38" s="35"/>
      <c r="AT38" s="35"/>
      <c r="AU38" s="35"/>
      <c r="AV38" s="35"/>
    </row>
    <row r="39" spans="1:48" s="145" customFormat="1" ht="27.95" customHeight="1" x14ac:dyDescent="0.25">
      <c r="A39" s="126" t="s">
        <v>1493</v>
      </c>
      <c r="B39" s="126">
        <v>2021</v>
      </c>
      <c r="C39" s="126"/>
      <c r="D39" s="127"/>
      <c r="E39" s="128" t="s">
        <v>70</v>
      </c>
      <c r="F39" s="128" t="s">
        <v>70</v>
      </c>
      <c r="G39" s="130"/>
      <c r="H39" s="131" t="s">
        <v>339</v>
      </c>
      <c r="I39" s="132" t="s">
        <v>48</v>
      </c>
      <c r="J39" s="147" t="s">
        <v>223</v>
      </c>
      <c r="K39" s="133" t="s">
        <v>79</v>
      </c>
      <c r="L39" s="134" t="str">
        <f>IF(ISERROR(VLOOKUP(K39,#REF!,2,FALSE))," ",VLOOKUP(K39,#REF!,2,FALSE))</f>
        <v xml:space="preserve"> </v>
      </c>
      <c r="M39" s="134" t="str">
        <f>IF(ISERROR(VLOOKUP(K39,#REF!,3,FALSE))," ",VLOOKUP(K39,#REF!,3,FALSE))</f>
        <v xml:space="preserve"> </v>
      </c>
      <c r="N39" s="135" t="s">
        <v>2561</v>
      </c>
      <c r="O39" s="179">
        <v>0</v>
      </c>
      <c r="P39" s="137" t="s">
        <v>2059</v>
      </c>
      <c r="Q39" s="138" t="s">
        <v>985</v>
      </c>
      <c r="R39" s="137" t="s">
        <v>295</v>
      </c>
      <c r="S39" s="137" t="s">
        <v>79</v>
      </c>
      <c r="T39" s="139" t="s">
        <v>79</v>
      </c>
      <c r="U39" s="140" t="s">
        <v>79</v>
      </c>
      <c r="V39" s="165">
        <v>94545454</v>
      </c>
      <c r="W39" s="141">
        <v>0</v>
      </c>
      <c r="X39" s="142"/>
      <c r="Y39" s="148"/>
      <c r="Z39" s="260">
        <f t="shared" si="0"/>
        <v>94545454</v>
      </c>
      <c r="AA39" s="263">
        <v>91792896</v>
      </c>
      <c r="AB39" s="168"/>
      <c r="AC39" s="168"/>
      <c r="AD39" s="168"/>
      <c r="AE39" s="143"/>
      <c r="AF39" s="143"/>
      <c r="AG39" s="170"/>
      <c r="AH39" s="171"/>
      <c r="AI39" s="169"/>
      <c r="AJ39" s="169"/>
      <c r="AK39" s="169"/>
      <c r="AL39" s="143"/>
      <c r="AM39" s="143"/>
      <c r="AN39" s="143"/>
      <c r="AO39" s="143"/>
      <c r="AP39" s="144">
        <f t="shared" si="1"/>
        <v>0.97088640560126771</v>
      </c>
      <c r="AQ39" s="35"/>
      <c r="AR39" s="35"/>
      <c r="AS39" s="35"/>
      <c r="AT39" s="35"/>
      <c r="AU39" s="35"/>
      <c r="AV39" s="35"/>
    </row>
    <row r="40" spans="1:48" s="145" customFormat="1" ht="27.95" customHeight="1" x14ac:dyDescent="0.25">
      <c r="A40" s="126" t="s">
        <v>1493</v>
      </c>
      <c r="B40" s="126">
        <v>2021</v>
      </c>
      <c r="C40" s="126"/>
      <c r="D40" s="127"/>
      <c r="E40" s="128" t="s">
        <v>70</v>
      </c>
      <c r="F40" s="128" t="s">
        <v>70</v>
      </c>
      <c r="G40" s="130"/>
      <c r="H40" s="131" t="s">
        <v>340</v>
      </c>
      <c r="I40" s="132" t="s">
        <v>48</v>
      </c>
      <c r="J40" s="147" t="s">
        <v>223</v>
      </c>
      <c r="K40" s="133" t="s">
        <v>79</v>
      </c>
      <c r="L40" s="134" t="str">
        <f>IF(ISERROR(VLOOKUP(K40,#REF!,2,FALSE))," ",VLOOKUP(K40,#REF!,2,FALSE))</f>
        <v xml:space="preserve"> </v>
      </c>
      <c r="M40" s="134" t="str">
        <f>IF(ISERROR(VLOOKUP(K40,#REF!,3,FALSE))," ",VLOOKUP(K40,#REF!,3,FALSE))</f>
        <v xml:space="preserve"> </v>
      </c>
      <c r="N40" s="135" t="s">
        <v>2561</v>
      </c>
      <c r="O40" s="179">
        <v>0</v>
      </c>
      <c r="P40" s="137" t="s">
        <v>2060</v>
      </c>
      <c r="Q40" s="138" t="s">
        <v>986</v>
      </c>
      <c r="R40" s="137" t="s">
        <v>295</v>
      </c>
      <c r="S40" s="137" t="s">
        <v>79</v>
      </c>
      <c r="T40" s="139" t="s">
        <v>79</v>
      </c>
      <c r="U40" s="140" t="s">
        <v>79</v>
      </c>
      <c r="V40" s="165">
        <v>94545454</v>
      </c>
      <c r="W40" s="141">
        <v>0</v>
      </c>
      <c r="X40" s="142"/>
      <c r="Y40" s="148"/>
      <c r="Z40" s="260">
        <f t="shared" si="0"/>
        <v>94545454</v>
      </c>
      <c r="AA40" s="263">
        <v>91792896</v>
      </c>
      <c r="AB40" s="168"/>
      <c r="AC40" s="168"/>
      <c r="AD40" s="168"/>
      <c r="AE40" s="143"/>
      <c r="AF40" s="143"/>
      <c r="AG40" s="170"/>
      <c r="AH40" s="171"/>
      <c r="AI40" s="169"/>
      <c r="AJ40" s="169"/>
      <c r="AK40" s="169"/>
      <c r="AL40" s="143"/>
      <c r="AM40" s="143"/>
      <c r="AN40" s="143"/>
      <c r="AO40" s="143"/>
      <c r="AP40" s="144">
        <f t="shared" si="1"/>
        <v>0.97088640560126771</v>
      </c>
      <c r="AQ40" s="35"/>
      <c r="AR40" s="35"/>
      <c r="AS40" s="35"/>
      <c r="AT40" s="35"/>
      <c r="AU40" s="35"/>
      <c r="AV40" s="35"/>
    </row>
    <row r="41" spans="1:48" s="145" customFormat="1" ht="27.95" customHeight="1" x14ac:dyDescent="0.25">
      <c r="A41" s="126" t="s">
        <v>1493</v>
      </c>
      <c r="B41" s="126">
        <v>2021</v>
      </c>
      <c r="C41" s="126"/>
      <c r="D41" s="127"/>
      <c r="E41" s="128" t="s">
        <v>70</v>
      </c>
      <c r="F41" s="128" t="s">
        <v>70</v>
      </c>
      <c r="G41" s="130"/>
      <c r="H41" s="131" t="s">
        <v>341</v>
      </c>
      <c r="I41" s="132" t="s">
        <v>48</v>
      </c>
      <c r="J41" s="147" t="s">
        <v>223</v>
      </c>
      <c r="K41" s="133" t="s">
        <v>79</v>
      </c>
      <c r="L41" s="134" t="str">
        <f>IF(ISERROR(VLOOKUP(K41,#REF!,2,FALSE))," ",VLOOKUP(K41,#REF!,2,FALSE))</f>
        <v xml:space="preserve"> </v>
      </c>
      <c r="M41" s="134" t="str">
        <f>IF(ISERROR(VLOOKUP(K41,#REF!,3,FALSE))," ",VLOOKUP(K41,#REF!,3,FALSE))</f>
        <v xml:space="preserve"> </v>
      </c>
      <c r="N41" s="135" t="s">
        <v>2561</v>
      </c>
      <c r="O41" s="179">
        <v>0</v>
      </c>
      <c r="P41" s="137" t="s">
        <v>2061</v>
      </c>
      <c r="Q41" s="138" t="s">
        <v>987</v>
      </c>
      <c r="R41" s="137" t="s">
        <v>295</v>
      </c>
      <c r="S41" s="137" t="s">
        <v>79</v>
      </c>
      <c r="T41" s="139" t="s">
        <v>79</v>
      </c>
      <c r="U41" s="140" t="s">
        <v>79</v>
      </c>
      <c r="V41" s="165">
        <v>94545454</v>
      </c>
      <c r="W41" s="141">
        <v>0</v>
      </c>
      <c r="X41" s="142"/>
      <c r="Y41" s="148"/>
      <c r="Z41" s="260">
        <f t="shared" si="0"/>
        <v>94545454</v>
      </c>
      <c r="AA41" s="263">
        <v>91792897</v>
      </c>
      <c r="AB41" s="168"/>
      <c r="AC41" s="168"/>
      <c r="AD41" s="168"/>
      <c r="AE41" s="143"/>
      <c r="AF41" s="143"/>
      <c r="AG41" s="170"/>
      <c r="AH41" s="171"/>
      <c r="AI41" s="169"/>
      <c r="AJ41" s="169"/>
      <c r="AK41" s="169"/>
      <c r="AL41" s="143"/>
      <c r="AM41" s="143"/>
      <c r="AN41" s="143"/>
      <c r="AO41" s="143"/>
      <c r="AP41" s="144">
        <f t="shared" si="1"/>
        <v>0.97088641617819083</v>
      </c>
      <c r="AQ41" s="35"/>
      <c r="AR41" s="35"/>
      <c r="AS41" s="35"/>
      <c r="AT41" s="35"/>
      <c r="AU41" s="35"/>
      <c r="AV41" s="35"/>
    </row>
    <row r="42" spans="1:48" s="145" customFormat="1" ht="27.95" customHeight="1" x14ac:dyDescent="0.25">
      <c r="A42" s="126" t="s">
        <v>1493</v>
      </c>
      <c r="B42" s="126">
        <v>2021</v>
      </c>
      <c r="C42" s="126"/>
      <c r="D42" s="127"/>
      <c r="E42" s="128" t="s">
        <v>70</v>
      </c>
      <c r="F42" s="128" t="s">
        <v>70</v>
      </c>
      <c r="G42" s="130"/>
      <c r="H42" s="131" t="s">
        <v>342</v>
      </c>
      <c r="I42" s="132" t="s">
        <v>48</v>
      </c>
      <c r="J42" s="147" t="s">
        <v>223</v>
      </c>
      <c r="K42" s="133" t="s">
        <v>79</v>
      </c>
      <c r="L42" s="134" t="str">
        <f>IF(ISERROR(VLOOKUP(K42,#REF!,2,FALSE))," ",VLOOKUP(K42,#REF!,2,FALSE))</f>
        <v xml:space="preserve"> </v>
      </c>
      <c r="M42" s="134" t="str">
        <f>IF(ISERROR(VLOOKUP(K42,#REF!,3,FALSE))," ",VLOOKUP(K42,#REF!,3,FALSE))</f>
        <v xml:space="preserve"> </v>
      </c>
      <c r="N42" s="135" t="s">
        <v>2561</v>
      </c>
      <c r="O42" s="179">
        <v>0</v>
      </c>
      <c r="P42" s="137" t="s">
        <v>2062</v>
      </c>
      <c r="Q42" s="138" t="s">
        <v>988</v>
      </c>
      <c r="R42" s="137" t="s">
        <v>295</v>
      </c>
      <c r="S42" s="137" t="s">
        <v>79</v>
      </c>
      <c r="T42" s="139" t="s">
        <v>79</v>
      </c>
      <c r="U42" s="140" t="s">
        <v>79</v>
      </c>
      <c r="V42" s="165">
        <v>94545454</v>
      </c>
      <c r="W42" s="141">
        <v>0</v>
      </c>
      <c r="X42" s="142"/>
      <c r="Y42" s="148"/>
      <c r="Z42" s="260">
        <f t="shared" si="0"/>
        <v>94545454</v>
      </c>
      <c r="AA42" s="263">
        <v>91792896</v>
      </c>
      <c r="AB42" s="168"/>
      <c r="AC42" s="168"/>
      <c r="AD42" s="168"/>
      <c r="AE42" s="143"/>
      <c r="AF42" s="143"/>
      <c r="AG42" s="170"/>
      <c r="AH42" s="171"/>
      <c r="AI42" s="169"/>
      <c r="AJ42" s="169"/>
      <c r="AK42" s="169"/>
      <c r="AL42" s="143"/>
      <c r="AM42" s="143"/>
      <c r="AN42" s="143"/>
      <c r="AO42" s="143"/>
      <c r="AP42" s="144">
        <f t="shared" si="1"/>
        <v>0.97088640560126771</v>
      </c>
      <c r="AQ42" s="35"/>
      <c r="AR42" s="35"/>
      <c r="AS42" s="35"/>
      <c r="AT42" s="35"/>
      <c r="AU42" s="35"/>
      <c r="AV42" s="35"/>
    </row>
    <row r="43" spans="1:48" s="145" customFormat="1" ht="27.95" customHeight="1" x14ac:dyDescent="0.25">
      <c r="A43" s="126" t="s">
        <v>1493</v>
      </c>
      <c r="B43" s="126">
        <v>2021</v>
      </c>
      <c r="C43" s="126"/>
      <c r="D43" s="127"/>
      <c r="E43" s="128" t="s">
        <v>70</v>
      </c>
      <c r="F43" s="128" t="s">
        <v>70</v>
      </c>
      <c r="G43" s="130"/>
      <c r="H43" s="131" t="s">
        <v>343</v>
      </c>
      <c r="I43" s="132" t="s">
        <v>48</v>
      </c>
      <c r="J43" s="147" t="s">
        <v>223</v>
      </c>
      <c r="K43" s="133" t="s">
        <v>79</v>
      </c>
      <c r="L43" s="134" t="str">
        <f>IF(ISERROR(VLOOKUP(K43,#REF!,2,FALSE))," ",VLOOKUP(K43,#REF!,2,FALSE))</f>
        <v xml:space="preserve"> </v>
      </c>
      <c r="M43" s="134" t="str">
        <f>IF(ISERROR(VLOOKUP(K43,#REF!,3,FALSE))," ",VLOOKUP(K43,#REF!,3,FALSE))</f>
        <v xml:space="preserve"> </v>
      </c>
      <c r="N43" s="135" t="s">
        <v>2561</v>
      </c>
      <c r="O43" s="179">
        <v>0</v>
      </c>
      <c r="P43" s="137" t="s">
        <v>2063</v>
      </c>
      <c r="Q43" s="138" t="s">
        <v>989</v>
      </c>
      <c r="R43" s="137" t="s">
        <v>295</v>
      </c>
      <c r="S43" s="137" t="s">
        <v>79</v>
      </c>
      <c r="T43" s="139" t="s">
        <v>79</v>
      </c>
      <c r="U43" s="140" t="s">
        <v>79</v>
      </c>
      <c r="V43" s="165">
        <v>94545454</v>
      </c>
      <c r="W43" s="141">
        <v>0</v>
      </c>
      <c r="X43" s="142"/>
      <c r="Y43" s="148"/>
      <c r="Z43" s="260">
        <f t="shared" si="0"/>
        <v>94545454</v>
      </c>
      <c r="AA43" s="263">
        <v>91792896</v>
      </c>
      <c r="AB43" s="168"/>
      <c r="AC43" s="168"/>
      <c r="AD43" s="168"/>
      <c r="AE43" s="143"/>
      <c r="AF43" s="143"/>
      <c r="AG43" s="170"/>
      <c r="AH43" s="171"/>
      <c r="AI43" s="169"/>
      <c r="AJ43" s="169"/>
      <c r="AK43" s="169"/>
      <c r="AL43" s="143"/>
      <c r="AM43" s="143"/>
      <c r="AN43" s="143"/>
      <c r="AO43" s="143"/>
      <c r="AP43" s="144">
        <f t="shared" si="1"/>
        <v>0.97088640560126771</v>
      </c>
      <c r="AQ43" s="35"/>
      <c r="AR43" s="35"/>
      <c r="AS43" s="35"/>
      <c r="AT43" s="35"/>
      <c r="AU43" s="35"/>
      <c r="AV43" s="35"/>
    </row>
    <row r="44" spans="1:48" s="145" customFormat="1" ht="27.95" customHeight="1" x14ac:dyDescent="0.25">
      <c r="A44" s="126" t="s">
        <v>1493</v>
      </c>
      <c r="B44" s="126">
        <v>2021</v>
      </c>
      <c r="C44" s="126"/>
      <c r="D44" s="127"/>
      <c r="E44" s="128" t="s">
        <v>70</v>
      </c>
      <c r="F44" s="128" t="s">
        <v>70</v>
      </c>
      <c r="G44" s="130"/>
      <c r="H44" s="131" t="s">
        <v>344</v>
      </c>
      <c r="I44" s="132" t="s">
        <v>48</v>
      </c>
      <c r="J44" s="147" t="s">
        <v>223</v>
      </c>
      <c r="K44" s="133" t="s">
        <v>79</v>
      </c>
      <c r="L44" s="134" t="str">
        <f>IF(ISERROR(VLOOKUP(K44,#REF!,2,FALSE))," ",VLOOKUP(K44,#REF!,2,FALSE))</f>
        <v xml:space="preserve"> </v>
      </c>
      <c r="M44" s="134" t="str">
        <f>IF(ISERROR(VLOOKUP(K44,#REF!,3,FALSE))," ",VLOOKUP(K44,#REF!,3,FALSE))</f>
        <v xml:space="preserve"> </v>
      </c>
      <c r="N44" s="135" t="s">
        <v>2561</v>
      </c>
      <c r="O44" s="179">
        <v>0</v>
      </c>
      <c r="P44" s="137" t="s">
        <v>2064</v>
      </c>
      <c r="Q44" s="138" t="s">
        <v>990</v>
      </c>
      <c r="R44" s="137" t="s">
        <v>295</v>
      </c>
      <c r="S44" s="137" t="s">
        <v>79</v>
      </c>
      <c r="T44" s="139" t="s">
        <v>79</v>
      </c>
      <c r="U44" s="140" t="s">
        <v>79</v>
      </c>
      <c r="V44" s="165">
        <v>94545454</v>
      </c>
      <c r="W44" s="141">
        <v>0</v>
      </c>
      <c r="X44" s="142"/>
      <c r="Y44" s="148"/>
      <c r="Z44" s="260">
        <f t="shared" si="0"/>
        <v>94545454</v>
      </c>
      <c r="AA44" s="263">
        <v>91792896</v>
      </c>
      <c r="AB44" s="168"/>
      <c r="AC44" s="168"/>
      <c r="AD44" s="168"/>
      <c r="AE44" s="143"/>
      <c r="AF44" s="143"/>
      <c r="AG44" s="170"/>
      <c r="AH44" s="171"/>
      <c r="AI44" s="169"/>
      <c r="AJ44" s="169"/>
      <c r="AK44" s="169"/>
      <c r="AL44" s="143"/>
      <c r="AM44" s="143"/>
      <c r="AN44" s="143"/>
      <c r="AO44" s="143"/>
      <c r="AP44" s="144">
        <f t="shared" si="1"/>
        <v>0.97088640560126771</v>
      </c>
      <c r="AQ44" s="35"/>
      <c r="AR44" s="35"/>
      <c r="AS44" s="35"/>
      <c r="AT44" s="35"/>
      <c r="AU44" s="35"/>
      <c r="AV44" s="35"/>
    </row>
    <row r="45" spans="1:48" s="145" customFormat="1" ht="27.95" customHeight="1" x14ac:dyDescent="0.25">
      <c r="A45" s="126" t="s">
        <v>1493</v>
      </c>
      <c r="B45" s="126">
        <v>2021</v>
      </c>
      <c r="C45" s="126"/>
      <c r="D45" s="127"/>
      <c r="E45" s="128" t="s">
        <v>70</v>
      </c>
      <c r="F45" s="128" t="s">
        <v>70</v>
      </c>
      <c r="G45" s="130"/>
      <c r="H45" s="131" t="s">
        <v>345</v>
      </c>
      <c r="I45" s="132" t="s">
        <v>48</v>
      </c>
      <c r="J45" s="147" t="s">
        <v>223</v>
      </c>
      <c r="K45" s="133" t="s">
        <v>79</v>
      </c>
      <c r="L45" s="134" t="str">
        <f>IF(ISERROR(VLOOKUP(K45,#REF!,2,FALSE))," ",VLOOKUP(K45,#REF!,2,FALSE))</f>
        <v xml:space="preserve"> </v>
      </c>
      <c r="M45" s="134" t="str">
        <f>IF(ISERROR(VLOOKUP(K45,#REF!,3,FALSE))," ",VLOOKUP(K45,#REF!,3,FALSE))</f>
        <v xml:space="preserve"> </v>
      </c>
      <c r="N45" s="135" t="s">
        <v>2561</v>
      </c>
      <c r="O45" s="179">
        <v>0</v>
      </c>
      <c r="P45" s="137" t="s">
        <v>2065</v>
      </c>
      <c r="Q45" s="138" t="s">
        <v>991</v>
      </c>
      <c r="R45" s="137" t="s">
        <v>295</v>
      </c>
      <c r="S45" s="137" t="s">
        <v>79</v>
      </c>
      <c r="T45" s="139" t="s">
        <v>79</v>
      </c>
      <c r="U45" s="140" t="s">
        <v>79</v>
      </c>
      <c r="V45" s="165">
        <v>94545454</v>
      </c>
      <c r="W45" s="141">
        <v>0</v>
      </c>
      <c r="X45" s="142"/>
      <c r="Y45" s="148"/>
      <c r="Z45" s="260">
        <f t="shared" si="0"/>
        <v>94545454</v>
      </c>
      <c r="AA45" s="263">
        <v>91792896</v>
      </c>
      <c r="AB45" s="168"/>
      <c r="AC45" s="168"/>
      <c r="AD45" s="168"/>
      <c r="AE45" s="143"/>
      <c r="AF45" s="143"/>
      <c r="AG45" s="170"/>
      <c r="AH45" s="171"/>
      <c r="AI45" s="169"/>
      <c r="AJ45" s="169"/>
      <c r="AK45" s="169"/>
      <c r="AL45" s="143"/>
      <c r="AM45" s="143"/>
      <c r="AN45" s="143"/>
      <c r="AO45" s="143"/>
      <c r="AP45" s="144">
        <f t="shared" si="1"/>
        <v>0.97088640560126771</v>
      </c>
      <c r="AQ45" s="35"/>
      <c r="AR45" s="35"/>
      <c r="AS45" s="35"/>
      <c r="AT45" s="35"/>
      <c r="AU45" s="35"/>
      <c r="AV45" s="35"/>
    </row>
    <row r="46" spans="1:48" s="145" customFormat="1" ht="27.95" customHeight="1" x14ac:dyDescent="0.25">
      <c r="A46" s="126" t="s">
        <v>1493</v>
      </c>
      <c r="B46" s="126">
        <v>2021</v>
      </c>
      <c r="C46" s="126"/>
      <c r="D46" s="127"/>
      <c r="E46" s="128" t="s">
        <v>70</v>
      </c>
      <c r="F46" s="128" t="s">
        <v>70</v>
      </c>
      <c r="G46" s="130"/>
      <c r="H46" s="131" t="s">
        <v>346</v>
      </c>
      <c r="I46" s="132" t="s">
        <v>48</v>
      </c>
      <c r="J46" s="147" t="s">
        <v>223</v>
      </c>
      <c r="K46" s="133" t="s">
        <v>79</v>
      </c>
      <c r="L46" s="134" t="str">
        <f>IF(ISERROR(VLOOKUP(K46,#REF!,2,FALSE))," ",VLOOKUP(K46,#REF!,2,FALSE))</f>
        <v xml:space="preserve"> </v>
      </c>
      <c r="M46" s="134" t="str">
        <f>IF(ISERROR(VLOOKUP(K46,#REF!,3,FALSE))," ",VLOOKUP(K46,#REF!,3,FALSE))</f>
        <v xml:space="preserve"> </v>
      </c>
      <c r="N46" s="135" t="s">
        <v>2561</v>
      </c>
      <c r="O46" s="179">
        <v>0</v>
      </c>
      <c r="P46" s="137" t="s">
        <v>2066</v>
      </c>
      <c r="Q46" s="138" t="s">
        <v>992</v>
      </c>
      <c r="R46" s="137" t="s">
        <v>295</v>
      </c>
      <c r="S46" s="137" t="s">
        <v>79</v>
      </c>
      <c r="T46" s="139" t="s">
        <v>79</v>
      </c>
      <c r="U46" s="140" t="s">
        <v>79</v>
      </c>
      <c r="V46" s="165">
        <v>94545454</v>
      </c>
      <c r="W46" s="141">
        <v>0</v>
      </c>
      <c r="X46" s="142"/>
      <c r="Y46" s="148"/>
      <c r="Z46" s="260">
        <f t="shared" si="0"/>
        <v>94545454</v>
      </c>
      <c r="AA46" s="263">
        <v>91792896</v>
      </c>
      <c r="AB46" s="168"/>
      <c r="AC46" s="168"/>
      <c r="AD46" s="168"/>
      <c r="AE46" s="143"/>
      <c r="AF46" s="143"/>
      <c r="AG46" s="170"/>
      <c r="AH46" s="171"/>
      <c r="AI46" s="169"/>
      <c r="AJ46" s="169"/>
      <c r="AK46" s="169"/>
      <c r="AL46" s="143"/>
      <c r="AM46" s="143"/>
      <c r="AN46" s="143"/>
      <c r="AO46" s="143"/>
      <c r="AP46" s="144">
        <f t="shared" si="1"/>
        <v>0.97088640560126771</v>
      </c>
      <c r="AQ46" s="35"/>
      <c r="AR46" s="35"/>
      <c r="AS46" s="35"/>
      <c r="AT46" s="35"/>
      <c r="AU46" s="35"/>
      <c r="AV46" s="35"/>
    </row>
    <row r="47" spans="1:48" s="145" customFormat="1" ht="37.5" customHeight="1" x14ac:dyDescent="0.25">
      <c r="A47" s="126" t="s">
        <v>1493</v>
      </c>
      <c r="B47" s="126">
        <v>2021</v>
      </c>
      <c r="C47" s="126"/>
      <c r="D47" s="127"/>
      <c r="E47" s="128" t="s">
        <v>70</v>
      </c>
      <c r="F47" s="128" t="s">
        <v>70</v>
      </c>
      <c r="G47" s="130"/>
      <c r="H47" s="131" t="s">
        <v>347</v>
      </c>
      <c r="I47" s="132" t="s">
        <v>48</v>
      </c>
      <c r="J47" s="147" t="s">
        <v>223</v>
      </c>
      <c r="K47" s="133" t="s">
        <v>79</v>
      </c>
      <c r="L47" s="134" t="str">
        <f>IF(ISERROR(VLOOKUP(K47,#REF!,2,FALSE))," ",VLOOKUP(K47,#REF!,2,FALSE))</f>
        <v xml:space="preserve"> </v>
      </c>
      <c r="M47" s="134" t="str">
        <f>IF(ISERROR(VLOOKUP(K47,#REF!,3,FALSE))," ",VLOOKUP(K47,#REF!,3,FALSE))</f>
        <v xml:space="preserve"> </v>
      </c>
      <c r="N47" s="135" t="s">
        <v>2562</v>
      </c>
      <c r="O47" s="179">
        <v>0</v>
      </c>
      <c r="P47" s="137" t="s">
        <v>2067</v>
      </c>
      <c r="Q47" s="138" t="s">
        <v>993</v>
      </c>
      <c r="R47" s="137" t="s">
        <v>295</v>
      </c>
      <c r="S47" s="137" t="s">
        <v>79</v>
      </c>
      <c r="T47" s="139" t="s">
        <v>79</v>
      </c>
      <c r="U47" s="140" t="s">
        <v>79</v>
      </c>
      <c r="V47" s="165">
        <v>11793600</v>
      </c>
      <c r="W47" s="141">
        <v>0</v>
      </c>
      <c r="X47" s="142"/>
      <c r="Y47" s="148"/>
      <c r="Z47" s="260">
        <f t="shared" si="0"/>
        <v>11793600</v>
      </c>
      <c r="AA47" s="263">
        <v>11474600</v>
      </c>
      <c r="AB47" s="168"/>
      <c r="AC47" s="168"/>
      <c r="AD47" s="168"/>
      <c r="AE47" s="143"/>
      <c r="AF47" s="143"/>
      <c r="AG47" s="170"/>
      <c r="AH47" s="171"/>
      <c r="AI47" s="169"/>
      <c r="AJ47" s="169"/>
      <c r="AK47" s="169"/>
      <c r="AL47" s="143"/>
      <c r="AM47" s="143"/>
      <c r="AN47" s="143"/>
      <c r="AO47" s="143"/>
      <c r="AP47" s="144">
        <f t="shared" si="1"/>
        <v>0.97295143128476458</v>
      </c>
      <c r="AQ47" s="35"/>
      <c r="AR47" s="35"/>
      <c r="AS47" s="35"/>
      <c r="AT47" s="35"/>
      <c r="AU47" s="35"/>
      <c r="AV47" s="35"/>
    </row>
    <row r="48" spans="1:48" s="145" customFormat="1" ht="27.95" customHeight="1" x14ac:dyDescent="0.25">
      <c r="A48" s="126" t="s">
        <v>1493</v>
      </c>
      <c r="B48" s="126">
        <v>2021</v>
      </c>
      <c r="C48" s="126"/>
      <c r="D48" s="127"/>
      <c r="E48" s="128" t="s">
        <v>70</v>
      </c>
      <c r="F48" s="128" t="s">
        <v>70</v>
      </c>
      <c r="G48" s="130"/>
      <c r="H48" s="131" t="s">
        <v>348</v>
      </c>
      <c r="I48" s="132" t="s">
        <v>48</v>
      </c>
      <c r="J48" s="147" t="s">
        <v>223</v>
      </c>
      <c r="K48" s="133" t="s">
        <v>79</v>
      </c>
      <c r="L48" s="134" t="str">
        <f>IF(ISERROR(VLOOKUP(K48,#REF!,2,FALSE))," ",VLOOKUP(K48,#REF!,2,FALSE))</f>
        <v xml:space="preserve"> </v>
      </c>
      <c r="M48" s="134" t="str">
        <f>IF(ISERROR(VLOOKUP(K48,#REF!,3,FALSE))," ",VLOOKUP(K48,#REF!,3,FALSE))</f>
        <v xml:space="preserve"> </v>
      </c>
      <c r="N48" s="135" t="s">
        <v>2562</v>
      </c>
      <c r="O48" s="179">
        <v>0</v>
      </c>
      <c r="P48" s="137" t="s">
        <v>2068</v>
      </c>
      <c r="Q48" s="138" t="s">
        <v>994</v>
      </c>
      <c r="R48" s="137" t="s">
        <v>295</v>
      </c>
      <c r="S48" s="137" t="s">
        <v>79</v>
      </c>
      <c r="T48" s="139" t="s">
        <v>79</v>
      </c>
      <c r="U48" s="140" t="s">
        <v>79</v>
      </c>
      <c r="V48" s="165">
        <v>23587270</v>
      </c>
      <c r="W48" s="141">
        <v>0</v>
      </c>
      <c r="X48" s="142"/>
      <c r="Y48" s="148"/>
      <c r="Z48" s="260">
        <f t="shared" si="0"/>
        <v>23587270</v>
      </c>
      <c r="AA48" s="263">
        <v>22949200</v>
      </c>
      <c r="AB48" s="168"/>
      <c r="AC48" s="168"/>
      <c r="AD48" s="168"/>
      <c r="AE48" s="143"/>
      <c r="AF48" s="143"/>
      <c r="AG48" s="170"/>
      <c r="AH48" s="171"/>
      <c r="AI48" s="169"/>
      <c r="AJ48" s="169"/>
      <c r="AK48" s="169"/>
      <c r="AL48" s="143"/>
      <c r="AM48" s="143"/>
      <c r="AN48" s="143"/>
      <c r="AO48" s="143"/>
      <c r="AP48" s="144">
        <f t="shared" si="1"/>
        <v>0.97294854385437568</v>
      </c>
      <c r="AQ48" s="35"/>
      <c r="AR48" s="35"/>
      <c r="AS48" s="35"/>
      <c r="AT48" s="35"/>
      <c r="AU48" s="35"/>
      <c r="AV48" s="35"/>
    </row>
    <row r="49" spans="1:48" s="145" customFormat="1" ht="27.95" customHeight="1" x14ac:dyDescent="0.25">
      <c r="A49" s="126" t="s">
        <v>1493</v>
      </c>
      <c r="B49" s="126">
        <v>2021</v>
      </c>
      <c r="C49" s="126"/>
      <c r="D49" s="127"/>
      <c r="E49" s="128" t="s">
        <v>70</v>
      </c>
      <c r="F49" s="128" t="s">
        <v>70</v>
      </c>
      <c r="G49" s="130"/>
      <c r="H49" s="131" t="s">
        <v>349</v>
      </c>
      <c r="I49" s="132" t="s">
        <v>48</v>
      </c>
      <c r="J49" s="147" t="s">
        <v>223</v>
      </c>
      <c r="K49" s="133" t="s">
        <v>79</v>
      </c>
      <c r="L49" s="134" t="str">
        <f>IF(ISERROR(VLOOKUP(K49,#REF!,2,FALSE))," ",VLOOKUP(K49,#REF!,2,FALSE))</f>
        <v xml:space="preserve"> </v>
      </c>
      <c r="M49" s="134" t="str">
        <f>IF(ISERROR(VLOOKUP(K49,#REF!,3,FALSE))," ",VLOOKUP(K49,#REF!,3,FALSE))</f>
        <v xml:space="preserve"> </v>
      </c>
      <c r="N49" s="135" t="s">
        <v>2562</v>
      </c>
      <c r="O49" s="179">
        <v>0</v>
      </c>
      <c r="P49" s="137" t="s">
        <v>2040</v>
      </c>
      <c r="Q49" s="138" t="s">
        <v>966</v>
      </c>
      <c r="R49" s="137" t="s">
        <v>295</v>
      </c>
      <c r="S49" s="137" t="s">
        <v>79</v>
      </c>
      <c r="T49" s="139" t="s">
        <v>79</v>
      </c>
      <c r="U49" s="140" t="s">
        <v>79</v>
      </c>
      <c r="V49" s="165">
        <v>47174590</v>
      </c>
      <c r="W49" s="141">
        <v>-2868600</v>
      </c>
      <c r="X49" s="142"/>
      <c r="Y49" s="148"/>
      <c r="Z49" s="260">
        <f t="shared" si="0"/>
        <v>44305990</v>
      </c>
      <c r="AA49" s="263">
        <v>42886400</v>
      </c>
      <c r="AB49" s="168"/>
      <c r="AC49" s="168"/>
      <c r="AD49" s="168"/>
      <c r="AE49" s="143"/>
      <c r="AF49" s="143"/>
      <c r="AG49" s="170"/>
      <c r="AH49" s="171"/>
      <c r="AI49" s="169"/>
      <c r="AJ49" s="169"/>
      <c r="AK49" s="169"/>
      <c r="AL49" s="143"/>
      <c r="AM49" s="143"/>
      <c r="AN49" s="143"/>
      <c r="AO49" s="143"/>
      <c r="AP49" s="144">
        <f t="shared" si="1"/>
        <v>0.96795941135724539</v>
      </c>
      <c r="AQ49" s="35"/>
      <c r="AR49" s="35"/>
      <c r="AS49" s="35"/>
      <c r="AT49" s="35"/>
      <c r="AU49" s="35"/>
      <c r="AV49" s="35"/>
    </row>
    <row r="50" spans="1:48" s="145" customFormat="1" ht="27.95" customHeight="1" x14ac:dyDescent="0.25">
      <c r="A50" s="126" t="s">
        <v>1493</v>
      </c>
      <c r="B50" s="126">
        <v>2021</v>
      </c>
      <c r="C50" s="126"/>
      <c r="D50" s="127"/>
      <c r="E50" s="128" t="s">
        <v>70</v>
      </c>
      <c r="F50" s="128" t="s">
        <v>70</v>
      </c>
      <c r="G50" s="130"/>
      <c r="H50" s="131" t="s">
        <v>350</v>
      </c>
      <c r="I50" s="132" t="s">
        <v>48</v>
      </c>
      <c r="J50" s="147" t="s">
        <v>223</v>
      </c>
      <c r="K50" s="133" t="s">
        <v>79</v>
      </c>
      <c r="L50" s="134" t="str">
        <f>IF(ISERROR(VLOOKUP(K50,#REF!,2,FALSE))," ",VLOOKUP(K50,#REF!,2,FALSE))</f>
        <v xml:space="preserve"> </v>
      </c>
      <c r="M50" s="134" t="str">
        <f>IF(ISERROR(VLOOKUP(K50,#REF!,3,FALSE))," ",VLOOKUP(K50,#REF!,3,FALSE))</f>
        <v xml:space="preserve"> </v>
      </c>
      <c r="N50" s="135" t="s">
        <v>2562</v>
      </c>
      <c r="O50" s="179">
        <v>0</v>
      </c>
      <c r="P50" s="137" t="s">
        <v>2069</v>
      </c>
      <c r="Q50" s="138" t="s">
        <v>995</v>
      </c>
      <c r="R50" s="137" t="s">
        <v>295</v>
      </c>
      <c r="S50" s="137" t="s">
        <v>79</v>
      </c>
      <c r="T50" s="139" t="s">
        <v>79</v>
      </c>
      <c r="U50" s="140" t="s">
        <v>79</v>
      </c>
      <c r="V50" s="165">
        <v>23587270</v>
      </c>
      <c r="W50" s="141">
        <v>0</v>
      </c>
      <c r="X50" s="142"/>
      <c r="Y50" s="148"/>
      <c r="Z50" s="260">
        <f t="shared" si="0"/>
        <v>23587270</v>
      </c>
      <c r="AA50" s="263">
        <v>22949200</v>
      </c>
      <c r="AB50" s="168"/>
      <c r="AC50" s="168"/>
      <c r="AD50" s="168"/>
      <c r="AE50" s="143"/>
      <c r="AF50" s="143"/>
      <c r="AG50" s="170"/>
      <c r="AH50" s="171"/>
      <c r="AI50" s="169"/>
      <c r="AJ50" s="169"/>
      <c r="AK50" s="169"/>
      <c r="AL50" s="143"/>
      <c r="AM50" s="143"/>
      <c r="AN50" s="143"/>
      <c r="AO50" s="143"/>
      <c r="AP50" s="144">
        <f t="shared" si="1"/>
        <v>0.97294854385437568</v>
      </c>
      <c r="AQ50" s="35"/>
      <c r="AR50" s="35"/>
      <c r="AS50" s="35"/>
      <c r="AT50" s="35"/>
      <c r="AU50" s="35"/>
      <c r="AV50" s="35"/>
    </row>
    <row r="51" spans="1:48" s="145" customFormat="1" ht="27.95" customHeight="1" x14ac:dyDescent="0.25">
      <c r="A51" s="126" t="s">
        <v>1493</v>
      </c>
      <c r="B51" s="126">
        <v>2021</v>
      </c>
      <c r="C51" s="126"/>
      <c r="D51" s="127"/>
      <c r="E51" s="128" t="s">
        <v>70</v>
      </c>
      <c r="F51" s="128" t="s">
        <v>70</v>
      </c>
      <c r="G51" s="130"/>
      <c r="H51" s="131" t="s">
        <v>351</v>
      </c>
      <c r="I51" s="132" t="s">
        <v>48</v>
      </c>
      <c r="J51" s="147" t="s">
        <v>223</v>
      </c>
      <c r="K51" s="133" t="s">
        <v>79</v>
      </c>
      <c r="L51" s="134" t="str">
        <f>IF(ISERROR(VLOOKUP(K51,#REF!,2,FALSE))," ",VLOOKUP(K51,#REF!,2,FALSE))</f>
        <v xml:space="preserve"> </v>
      </c>
      <c r="M51" s="134" t="str">
        <f>IF(ISERROR(VLOOKUP(K51,#REF!,3,FALSE))," ",VLOOKUP(K51,#REF!,3,FALSE))</f>
        <v xml:space="preserve"> </v>
      </c>
      <c r="N51" s="135" t="s">
        <v>2562</v>
      </c>
      <c r="O51" s="179">
        <v>0</v>
      </c>
      <c r="P51" s="137" t="s">
        <v>2070</v>
      </c>
      <c r="Q51" s="138" t="s">
        <v>996</v>
      </c>
      <c r="R51" s="137" t="s">
        <v>295</v>
      </c>
      <c r="S51" s="137" t="s">
        <v>79</v>
      </c>
      <c r="T51" s="139" t="s">
        <v>79</v>
      </c>
      <c r="U51" s="140" t="s">
        <v>79</v>
      </c>
      <c r="V51" s="165">
        <v>23587270</v>
      </c>
      <c r="W51" s="141">
        <v>0</v>
      </c>
      <c r="X51" s="142"/>
      <c r="Y51" s="148"/>
      <c r="Z51" s="260">
        <f t="shared" si="0"/>
        <v>23587270</v>
      </c>
      <c r="AA51" s="263">
        <v>22949200</v>
      </c>
      <c r="AB51" s="168"/>
      <c r="AC51" s="168"/>
      <c r="AD51" s="168"/>
      <c r="AE51" s="143"/>
      <c r="AF51" s="143"/>
      <c r="AG51" s="170"/>
      <c r="AH51" s="171"/>
      <c r="AI51" s="169"/>
      <c r="AJ51" s="169"/>
      <c r="AK51" s="169"/>
      <c r="AL51" s="143"/>
      <c r="AM51" s="143"/>
      <c r="AN51" s="143"/>
      <c r="AO51" s="143"/>
      <c r="AP51" s="144">
        <f t="shared" si="1"/>
        <v>0.97294854385437568</v>
      </c>
      <c r="AQ51" s="35"/>
      <c r="AR51" s="35"/>
      <c r="AS51" s="35"/>
      <c r="AT51" s="35"/>
      <c r="AU51" s="35"/>
      <c r="AV51" s="35"/>
    </row>
    <row r="52" spans="1:48" s="145" customFormat="1" ht="27.95" customHeight="1" x14ac:dyDescent="0.25">
      <c r="A52" s="126" t="s">
        <v>1493</v>
      </c>
      <c r="B52" s="126">
        <v>2021</v>
      </c>
      <c r="C52" s="126"/>
      <c r="D52" s="127"/>
      <c r="E52" s="128" t="s">
        <v>70</v>
      </c>
      <c r="F52" s="128" t="s">
        <v>70</v>
      </c>
      <c r="G52" s="130"/>
      <c r="H52" s="131" t="s">
        <v>352</v>
      </c>
      <c r="I52" s="132" t="s">
        <v>48</v>
      </c>
      <c r="J52" s="147" t="s">
        <v>223</v>
      </c>
      <c r="K52" s="133" t="s">
        <v>79</v>
      </c>
      <c r="L52" s="134" t="str">
        <f>IF(ISERROR(VLOOKUP(K52,#REF!,2,FALSE))," ",VLOOKUP(K52,#REF!,2,FALSE))</f>
        <v xml:space="preserve"> </v>
      </c>
      <c r="M52" s="134" t="str">
        <f>IF(ISERROR(VLOOKUP(K52,#REF!,3,FALSE))," ",VLOOKUP(K52,#REF!,3,FALSE))</f>
        <v xml:space="preserve"> </v>
      </c>
      <c r="N52" s="135" t="s">
        <v>2559</v>
      </c>
      <c r="O52" s="179">
        <v>0</v>
      </c>
      <c r="P52" s="137" t="s">
        <v>2054</v>
      </c>
      <c r="Q52" s="138" t="s">
        <v>980</v>
      </c>
      <c r="R52" s="137" t="s">
        <v>295</v>
      </c>
      <c r="S52" s="137" t="s">
        <v>79</v>
      </c>
      <c r="T52" s="139" t="s">
        <v>79</v>
      </c>
      <c r="U52" s="140" t="s">
        <v>79</v>
      </c>
      <c r="V52" s="165">
        <v>957670</v>
      </c>
      <c r="W52" s="141">
        <v>0</v>
      </c>
      <c r="X52" s="142"/>
      <c r="Y52" s="148"/>
      <c r="Z52" s="260">
        <f t="shared" si="0"/>
        <v>957670</v>
      </c>
      <c r="AA52" s="263">
        <v>957670</v>
      </c>
      <c r="AB52" s="168"/>
      <c r="AC52" s="168"/>
      <c r="AD52" s="168"/>
      <c r="AE52" s="143"/>
      <c r="AF52" s="143"/>
      <c r="AG52" s="170"/>
      <c r="AH52" s="171"/>
      <c r="AI52" s="169"/>
      <c r="AJ52" s="169"/>
      <c r="AK52" s="169"/>
      <c r="AL52" s="143"/>
      <c r="AM52" s="143"/>
      <c r="AN52" s="143"/>
      <c r="AO52" s="143"/>
      <c r="AP52" s="144">
        <f t="shared" si="1"/>
        <v>1</v>
      </c>
      <c r="AQ52" s="35"/>
      <c r="AR52" s="35"/>
      <c r="AS52" s="35"/>
      <c r="AT52" s="35"/>
      <c r="AU52" s="35"/>
      <c r="AV52" s="35"/>
    </row>
    <row r="53" spans="1:48" s="145" customFormat="1" ht="27.95" customHeight="1" x14ac:dyDescent="0.25">
      <c r="A53" s="126" t="s">
        <v>1493</v>
      </c>
      <c r="B53" s="126">
        <v>2021</v>
      </c>
      <c r="C53" s="126"/>
      <c r="D53" s="127"/>
      <c r="E53" s="128" t="s">
        <v>70</v>
      </c>
      <c r="F53" s="128" t="s">
        <v>70</v>
      </c>
      <c r="G53" s="130"/>
      <c r="H53" s="131" t="s">
        <v>353</v>
      </c>
      <c r="I53" s="132" t="s">
        <v>48</v>
      </c>
      <c r="J53" s="147" t="s">
        <v>223</v>
      </c>
      <c r="K53" s="133" t="s">
        <v>79</v>
      </c>
      <c r="L53" s="134" t="str">
        <f>IF(ISERROR(VLOOKUP(K53,#REF!,2,FALSE))," ",VLOOKUP(K53,#REF!,2,FALSE))</f>
        <v xml:space="preserve"> </v>
      </c>
      <c r="M53" s="134" t="str">
        <f>IF(ISERROR(VLOOKUP(K53,#REF!,3,FALSE))," ",VLOOKUP(K53,#REF!,3,FALSE))</f>
        <v xml:space="preserve"> </v>
      </c>
      <c r="N53" s="135" t="s">
        <v>2558</v>
      </c>
      <c r="O53" s="179">
        <v>0</v>
      </c>
      <c r="P53" s="137" t="s">
        <v>2053</v>
      </c>
      <c r="Q53" s="138" t="s">
        <v>979</v>
      </c>
      <c r="R53" s="137" t="s">
        <v>295</v>
      </c>
      <c r="S53" s="137" t="s">
        <v>79</v>
      </c>
      <c r="T53" s="139" t="s">
        <v>79</v>
      </c>
      <c r="U53" s="140" t="s">
        <v>79</v>
      </c>
      <c r="V53" s="165">
        <v>2093060</v>
      </c>
      <c r="W53" s="141">
        <v>0</v>
      </c>
      <c r="X53" s="142"/>
      <c r="Y53" s="148"/>
      <c r="Z53" s="260">
        <f t="shared" si="0"/>
        <v>2093060</v>
      </c>
      <c r="AA53" s="263">
        <v>2051996</v>
      </c>
      <c r="AB53" s="168"/>
      <c r="AC53" s="168"/>
      <c r="AD53" s="168"/>
      <c r="AE53" s="143"/>
      <c r="AF53" s="143"/>
      <c r="AG53" s="170"/>
      <c r="AH53" s="171"/>
      <c r="AI53" s="169"/>
      <c r="AJ53" s="169"/>
      <c r="AK53" s="169"/>
      <c r="AL53" s="143"/>
      <c r="AM53" s="143"/>
      <c r="AN53" s="143"/>
      <c r="AO53" s="143"/>
      <c r="AP53" s="144">
        <f t="shared" si="1"/>
        <v>0.98038087775792382</v>
      </c>
      <c r="AQ53" s="35"/>
      <c r="AR53" s="35"/>
      <c r="AS53" s="35"/>
      <c r="AT53" s="35"/>
      <c r="AU53" s="35"/>
      <c r="AV53" s="35"/>
    </row>
    <row r="54" spans="1:48" s="145" customFormat="1" ht="27.95" customHeight="1" x14ac:dyDescent="0.25">
      <c r="A54" s="126" t="s">
        <v>1493</v>
      </c>
      <c r="B54" s="126">
        <v>2021</v>
      </c>
      <c r="C54" s="126"/>
      <c r="D54" s="127"/>
      <c r="E54" s="128" t="s">
        <v>70</v>
      </c>
      <c r="F54" s="128" t="s">
        <v>70</v>
      </c>
      <c r="G54" s="130"/>
      <c r="H54" s="131" t="s">
        <v>354</v>
      </c>
      <c r="I54" s="132" t="s">
        <v>48</v>
      </c>
      <c r="J54" s="147" t="s">
        <v>223</v>
      </c>
      <c r="K54" s="133" t="s">
        <v>79</v>
      </c>
      <c r="L54" s="134" t="str">
        <f>IF(ISERROR(VLOOKUP(K54,#REF!,2,FALSE))," ",VLOOKUP(K54,#REF!,2,FALSE))</f>
        <v xml:space="preserve"> </v>
      </c>
      <c r="M54" s="134" t="str">
        <f>IF(ISERROR(VLOOKUP(K54,#REF!,3,FALSE))," ",VLOOKUP(K54,#REF!,3,FALSE))</f>
        <v xml:space="preserve"> </v>
      </c>
      <c r="N54" s="135" t="s">
        <v>2558</v>
      </c>
      <c r="O54" s="179">
        <v>0</v>
      </c>
      <c r="P54" s="137" t="s">
        <v>2053</v>
      </c>
      <c r="Q54" s="138" t="s">
        <v>979</v>
      </c>
      <c r="R54" s="137" t="s">
        <v>295</v>
      </c>
      <c r="S54" s="137" t="s">
        <v>79</v>
      </c>
      <c r="T54" s="139" t="s">
        <v>79</v>
      </c>
      <c r="U54" s="140" t="s">
        <v>79</v>
      </c>
      <c r="V54" s="165">
        <v>8000000</v>
      </c>
      <c r="W54" s="141">
        <v>0</v>
      </c>
      <c r="X54" s="142"/>
      <c r="Y54" s="148"/>
      <c r="Z54" s="260">
        <f t="shared" si="0"/>
        <v>8000000</v>
      </c>
      <c r="AA54" s="263">
        <v>7075305</v>
      </c>
      <c r="AB54" s="168"/>
      <c r="AC54" s="168"/>
      <c r="AD54" s="168"/>
      <c r="AE54" s="143"/>
      <c r="AF54" s="143"/>
      <c r="AG54" s="170"/>
      <c r="AH54" s="171"/>
      <c r="AI54" s="169"/>
      <c r="AJ54" s="169"/>
      <c r="AK54" s="169"/>
      <c r="AL54" s="143"/>
      <c r="AM54" s="143"/>
      <c r="AN54" s="143"/>
      <c r="AO54" s="143"/>
      <c r="AP54" s="144">
        <f t="shared" si="1"/>
        <v>0.88441312500000002</v>
      </c>
      <c r="AQ54" s="35"/>
      <c r="AR54" s="35"/>
      <c r="AS54" s="35"/>
      <c r="AT54" s="35"/>
      <c r="AU54" s="35"/>
      <c r="AV54" s="35"/>
    </row>
    <row r="55" spans="1:48" s="145" customFormat="1" ht="27.95" customHeight="1" x14ac:dyDescent="0.25">
      <c r="A55" s="126" t="s">
        <v>1493</v>
      </c>
      <c r="B55" s="126">
        <v>2021</v>
      </c>
      <c r="C55" s="126"/>
      <c r="D55" s="127"/>
      <c r="E55" s="128" t="s">
        <v>70</v>
      </c>
      <c r="F55" s="128" t="s">
        <v>70</v>
      </c>
      <c r="G55" s="130"/>
      <c r="H55" s="131" t="s">
        <v>355</v>
      </c>
      <c r="I55" s="132" t="s">
        <v>48</v>
      </c>
      <c r="J55" s="147" t="s">
        <v>223</v>
      </c>
      <c r="K55" s="133" t="s">
        <v>79</v>
      </c>
      <c r="L55" s="134" t="str">
        <f>IF(ISERROR(VLOOKUP(K55,#REF!,2,FALSE))," ",VLOOKUP(K55,#REF!,2,FALSE))</f>
        <v xml:space="preserve"> </v>
      </c>
      <c r="M55" s="134" t="str">
        <f>IF(ISERROR(VLOOKUP(K55,#REF!,3,FALSE))," ",VLOOKUP(K55,#REF!,3,FALSE))</f>
        <v xml:space="preserve"> </v>
      </c>
      <c r="N55" s="135" t="s">
        <v>2557</v>
      </c>
      <c r="O55" s="179">
        <v>0</v>
      </c>
      <c r="P55" s="137" t="s">
        <v>2052</v>
      </c>
      <c r="Q55" s="138" t="s">
        <v>978</v>
      </c>
      <c r="R55" s="137" t="s">
        <v>295</v>
      </c>
      <c r="S55" s="137" t="s">
        <v>79</v>
      </c>
      <c r="T55" s="139" t="s">
        <v>79</v>
      </c>
      <c r="U55" s="140" t="s">
        <v>79</v>
      </c>
      <c r="V55" s="165">
        <v>2932010</v>
      </c>
      <c r="W55" s="141">
        <v>0</v>
      </c>
      <c r="X55" s="142"/>
      <c r="Y55" s="148"/>
      <c r="Z55" s="260">
        <f t="shared" si="0"/>
        <v>2932010</v>
      </c>
      <c r="AA55" s="263">
        <v>2932010</v>
      </c>
      <c r="AB55" s="168"/>
      <c r="AC55" s="168"/>
      <c r="AD55" s="168"/>
      <c r="AE55" s="143"/>
      <c r="AF55" s="143"/>
      <c r="AG55" s="170"/>
      <c r="AH55" s="171"/>
      <c r="AI55" s="169"/>
      <c r="AJ55" s="169"/>
      <c r="AK55" s="169"/>
      <c r="AL55" s="143"/>
      <c r="AM55" s="143"/>
      <c r="AN55" s="143"/>
      <c r="AO55" s="143"/>
      <c r="AP55" s="144">
        <f t="shared" si="1"/>
        <v>1</v>
      </c>
      <c r="AQ55" s="35"/>
      <c r="AR55" s="35"/>
      <c r="AS55" s="35"/>
      <c r="AT55" s="35"/>
      <c r="AU55" s="35"/>
      <c r="AV55" s="35"/>
    </row>
    <row r="56" spans="1:48" s="145" customFormat="1" ht="27.95" customHeight="1" x14ac:dyDescent="0.25">
      <c r="A56" s="126" t="s">
        <v>1493</v>
      </c>
      <c r="B56" s="126">
        <v>2021</v>
      </c>
      <c r="C56" s="126"/>
      <c r="D56" s="127"/>
      <c r="E56" s="128" t="s">
        <v>70</v>
      </c>
      <c r="F56" s="128" t="s">
        <v>70</v>
      </c>
      <c r="G56" s="130"/>
      <c r="H56" s="131" t="s">
        <v>356</v>
      </c>
      <c r="I56" s="132" t="s">
        <v>48</v>
      </c>
      <c r="J56" s="147" t="s">
        <v>223</v>
      </c>
      <c r="K56" s="133" t="s">
        <v>79</v>
      </c>
      <c r="L56" s="134" t="str">
        <f>IF(ISERROR(VLOOKUP(K56,#REF!,2,FALSE))," ",VLOOKUP(K56,#REF!,2,FALSE))</f>
        <v xml:space="preserve"> </v>
      </c>
      <c r="M56" s="134" t="str">
        <f>IF(ISERROR(VLOOKUP(K56,#REF!,3,FALSE))," ",VLOOKUP(K56,#REF!,3,FALSE))</f>
        <v xml:space="preserve"> </v>
      </c>
      <c r="N56" s="135" t="s">
        <v>2562</v>
      </c>
      <c r="O56" s="179">
        <v>0</v>
      </c>
      <c r="P56" s="137" t="s">
        <v>2068</v>
      </c>
      <c r="Q56" s="138" t="s">
        <v>994</v>
      </c>
      <c r="R56" s="137" t="s">
        <v>295</v>
      </c>
      <c r="S56" s="137" t="s">
        <v>79</v>
      </c>
      <c r="T56" s="139" t="s">
        <v>79</v>
      </c>
      <c r="U56" s="140" t="s">
        <v>79</v>
      </c>
      <c r="V56" s="165">
        <v>2868600</v>
      </c>
      <c r="W56" s="141">
        <v>0</v>
      </c>
      <c r="X56" s="142"/>
      <c r="Y56" s="148"/>
      <c r="Z56" s="260">
        <f t="shared" si="0"/>
        <v>2868600</v>
      </c>
      <c r="AA56" s="263">
        <v>2868600</v>
      </c>
      <c r="AB56" s="168"/>
      <c r="AC56" s="168"/>
      <c r="AD56" s="168"/>
      <c r="AE56" s="143"/>
      <c r="AF56" s="143"/>
      <c r="AG56" s="170"/>
      <c r="AH56" s="171"/>
      <c r="AI56" s="169"/>
      <c r="AJ56" s="169"/>
      <c r="AK56" s="169"/>
      <c r="AL56" s="143"/>
      <c r="AM56" s="143"/>
      <c r="AN56" s="143"/>
      <c r="AO56" s="143"/>
      <c r="AP56" s="144">
        <f t="shared" si="1"/>
        <v>1</v>
      </c>
      <c r="AQ56" s="35"/>
      <c r="AR56" s="35"/>
      <c r="AS56" s="35"/>
      <c r="AT56" s="35"/>
      <c r="AU56" s="35"/>
      <c r="AV56" s="35"/>
    </row>
    <row r="57" spans="1:48" s="145" customFormat="1" ht="27.95" customHeight="1" x14ac:dyDescent="0.25">
      <c r="A57" s="126" t="s">
        <v>1494</v>
      </c>
      <c r="B57" s="126">
        <v>2021</v>
      </c>
      <c r="C57" s="126" t="s">
        <v>2635</v>
      </c>
      <c r="D57" s="127" t="s">
        <v>2636</v>
      </c>
      <c r="E57" s="128" t="s">
        <v>54</v>
      </c>
      <c r="F57" s="129" t="s">
        <v>27</v>
      </c>
      <c r="G57" s="130" t="s">
        <v>75</v>
      </c>
      <c r="H57" s="131" t="s">
        <v>357</v>
      </c>
      <c r="I57" s="132" t="s">
        <v>49</v>
      </c>
      <c r="J57" s="147" t="s">
        <v>223</v>
      </c>
      <c r="K57" s="133">
        <v>57</v>
      </c>
      <c r="L57" s="134" t="str">
        <f>IF(ISERROR(VLOOKUP(K57,#REF!,2,FALSE))," ",VLOOKUP(K57,#REF!,2,FALSE))</f>
        <v xml:space="preserve"> </v>
      </c>
      <c r="M57" s="134" t="str">
        <f>IF(ISERROR(VLOOKUP(K57,#REF!,3,FALSE))," ",VLOOKUP(K57,#REF!,3,FALSE))</f>
        <v xml:space="preserve"> </v>
      </c>
      <c r="N57" s="135" t="s">
        <v>2553</v>
      </c>
      <c r="O57" s="179">
        <v>0</v>
      </c>
      <c r="P57" s="137" t="s">
        <v>2071</v>
      </c>
      <c r="Q57" s="138" t="s">
        <v>997</v>
      </c>
      <c r="R57" s="137" t="s">
        <v>295</v>
      </c>
      <c r="S57" s="137" t="s">
        <v>79</v>
      </c>
      <c r="T57" s="139" t="s">
        <v>79</v>
      </c>
      <c r="U57" s="140" t="s">
        <v>79</v>
      </c>
      <c r="V57" s="165">
        <v>24750000</v>
      </c>
      <c r="W57" s="141">
        <v>0</v>
      </c>
      <c r="X57" s="142"/>
      <c r="Y57" s="148"/>
      <c r="Z57" s="260">
        <f t="shared" si="0"/>
        <v>24750000</v>
      </c>
      <c r="AA57" s="263">
        <v>22800000</v>
      </c>
      <c r="AB57" s="168">
        <v>44218</v>
      </c>
      <c r="AC57" s="168">
        <v>44223</v>
      </c>
      <c r="AD57" s="168">
        <v>44556</v>
      </c>
      <c r="AE57" s="143">
        <v>330</v>
      </c>
      <c r="AF57" s="143">
        <v>0</v>
      </c>
      <c r="AG57" s="170">
        <v>0</v>
      </c>
      <c r="AH57" s="171" t="s">
        <v>79</v>
      </c>
      <c r="AI57" s="169" t="s">
        <v>79</v>
      </c>
      <c r="AJ57" s="169" t="s">
        <v>79</v>
      </c>
      <c r="AK57" s="169" t="s">
        <v>79</v>
      </c>
      <c r="AL57" s="143" t="s">
        <v>79</v>
      </c>
      <c r="AM57" s="143" t="s">
        <v>79</v>
      </c>
      <c r="AN57" s="143" t="s">
        <v>2610</v>
      </c>
      <c r="AO57" s="143" t="s">
        <v>79</v>
      </c>
      <c r="AP57" s="144">
        <f t="shared" si="1"/>
        <v>0.92121212121212126</v>
      </c>
      <c r="AQ57" s="35"/>
      <c r="AR57" s="35"/>
      <c r="AS57" s="35"/>
      <c r="AT57" s="35"/>
      <c r="AU57" s="35"/>
      <c r="AV57" s="35"/>
    </row>
    <row r="58" spans="1:48" s="145" customFormat="1" ht="27.95" customHeight="1" x14ac:dyDescent="0.25">
      <c r="A58" s="126" t="s">
        <v>1495</v>
      </c>
      <c r="B58" s="126">
        <v>2021</v>
      </c>
      <c r="C58" s="126" t="s">
        <v>2637</v>
      </c>
      <c r="D58" s="127" t="s">
        <v>2638</v>
      </c>
      <c r="E58" s="128" t="s">
        <v>54</v>
      </c>
      <c r="F58" s="129" t="s">
        <v>27</v>
      </c>
      <c r="G58" s="130" t="s">
        <v>75</v>
      </c>
      <c r="H58" s="131" t="s">
        <v>358</v>
      </c>
      <c r="I58" s="132" t="s">
        <v>49</v>
      </c>
      <c r="J58" s="147" t="s">
        <v>223</v>
      </c>
      <c r="K58" s="133">
        <v>57</v>
      </c>
      <c r="L58" s="134" t="str">
        <f>IF(ISERROR(VLOOKUP(K58,#REF!,2,FALSE))," ",VLOOKUP(K58,#REF!,2,FALSE))</f>
        <v xml:space="preserve"> </v>
      </c>
      <c r="M58" s="134" t="str">
        <f>IF(ISERROR(VLOOKUP(K58,#REF!,3,FALSE))," ",VLOOKUP(K58,#REF!,3,FALSE))</f>
        <v xml:space="preserve"> </v>
      </c>
      <c r="N58" s="135" t="s">
        <v>2553</v>
      </c>
      <c r="O58" s="179">
        <v>0</v>
      </c>
      <c r="P58" s="137" t="s">
        <v>2072</v>
      </c>
      <c r="Q58" s="138" t="s">
        <v>998</v>
      </c>
      <c r="R58" s="137" t="s">
        <v>295</v>
      </c>
      <c r="S58" s="137" t="s">
        <v>79</v>
      </c>
      <c r="T58" s="139" t="s">
        <v>79</v>
      </c>
      <c r="U58" s="140" t="s">
        <v>79</v>
      </c>
      <c r="V58" s="165">
        <v>24750000</v>
      </c>
      <c r="W58" s="141">
        <v>0</v>
      </c>
      <c r="X58" s="142">
        <v>1</v>
      </c>
      <c r="Y58" s="148">
        <v>1350000</v>
      </c>
      <c r="Z58" s="260">
        <f t="shared" si="0"/>
        <v>26100000</v>
      </c>
      <c r="AA58" s="263">
        <v>22800000</v>
      </c>
      <c r="AB58" s="168">
        <v>44218</v>
      </c>
      <c r="AC58" s="168">
        <v>44223</v>
      </c>
      <c r="AD58" s="168">
        <v>44575</v>
      </c>
      <c r="AE58" s="143">
        <v>330</v>
      </c>
      <c r="AF58" s="143">
        <v>1</v>
      </c>
      <c r="AG58" s="170">
        <v>14</v>
      </c>
      <c r="AH58" s="171" t="s">
        <v>79</v>
      </c>
      <c r="AI58" s="169" t="s">
        <v>79</v>
      </c>
      <c r="AJ58" s="169" t="s">
        <v>79</v>
      </c>
      <c r="AK58" s="169" t="s">
        <v>79</v>
      </c>
      <c r="AL58" s="143" t="s">
        <v>79</v>
      </c>
      <c r="AM58" s="143" t="s">
        <v>79</v>
      </c>
      <c r="AN58" s="143" t="s">
        <v>2610</v>
      </c>
      <c r="AO58" s="143" t="s">
        <v>79</v>
      </c>
      <c r="AP58" s="144">
        <f t="shared" si="1"/>
        <v>0.87356321839080464</v>
      </c>
      <c r="AQ58" s="35"/>
      <c r="AR58" s="35"/>
      <c r="AS58" s="35"/>
      <c r="AT58" s="35"/>
      <c r="AU58" s="35"/>
      <c r="AV58" s="35"/>
    </row>
    <row r="59" spans="1:48" s="145" customFormat="1" ht="27.95" customHeight="1" x14ac:dyDescent="0.25">
      <c r="A59" s="126" t="s">
        <v>1496</v>
      </c>
      <c r="B59" s="126">
        <v>2021</v>
      </c>
      <c r="C59" s="126" t="s">
        <v>2639</v>
      </c>
      <c r="D59" s="127" t="s">
        <v>2640</v>
      </c>
      <c r="E59" s="128" t="s">
        <v>54</v>
      </c>
      <c r="F59" s="129" t="s">
        <v>27</v>
      </c>
      <c r="G59" s="130" t="s">
        <v>75</v>
      </c>
      <c r="H59" s="131" t="s">
        <v>359</v>
      </c>
      <c r="I59" s="132" t="s">
        <v>49</v>
      </c>
      <c r="J59" s="147" t="s">
        <v>223</v>
      </c>
      <c r="K59" s="133">
        <v>57</v>
      </c>
      <c r="L59" s="134" t="str">
        <f>IF(ISERROR(VLOOKUP(K59,#REF!,2,FALSE))," ",VLOOKUP(K59,#REF!,2,FALSE))</f>
        <v xml:space="preserve"> </v>
      </c>
      <c r="M59" s="134" t="str">
        <f>IF(ISERROR(VLOOKUP(K59,#REF!,3,FALSE))," ",VLOOKUP(K59,#REF!,3,FALSE))</f>
        <v xml:space="preserve"> </v>
      </c>
      <c r="N59" s="135" t="s">
        <v>2553</v>
      </c>
      <c r="O59" s="179">
        <v>0</v>
      </c>
      <c r="P59" s="137" t="s">
        <v>2073</v>
      </c>
      <c r="Q59" s="138" t="s">
        <v>999</v>
      </c>
      <c r="R59" s="137" t="s">
        <v>295</v>
      </c>
      <c r="S59" s="137" t="s">
        <v>79</v>
      </c>
      <c r="T59" s="139" t="s">
        <v>79</v>
      </c>
      <c r="U59" s="140" t="s">
        <v>79</v>
      </c>
      <c r="V59" s="165">
        <v>24750000</v>
      </c>
      <c r="W59" s="141">
        <v>-75000</v>
      </c>
      <c r="X59" s="142"/>
      <c r="Y59" s="148"/>
      <c r="Z59" s="260">
        <f t="shared" si="0"/>
        <v>24675000</v>
      </c>
      <c r="AA59" s="263">
        <v>22425000</v>
      </c>
      <c r="AB59" s="168">
        <v>44218</v>
      </c>
      <c r="AC59" s="168">
        <v>44229</v>
      </c>
      <c r="AD59" s="168">
        <v>44561</v>
      </c>
      <c r="AE59" s="143">
        <v>330</v>
      </c>
      <c r="AF59" s="143">
        <v>0</v>
      </c>
      <c r="AG59" s="170">
        <v>0</v>
      </c>
      <c r="AH59" s="171" t="s">
        <v>79</v>
      </c>
      <c r="AI59" s="169" t="s">
        <v>79</v>
      </c>
      <c r="AJ59" s="169" t="s">
        <v>79</v>
      </c>
      <c r="AK59" s="169" t="s">
        <v>79</v>
      </c>
      <c r="AL59" s="143" t="s">
        <v>79</v>
      </c>
      <c r="AM59" s="143" t="s">
        <v>79</v>
      </c>
      <c r="AN59" s="143" t="s">
        <v>2610</v>
      </c>
      <c r="AO59" s="143" t="s">
        <v>79</v>
      </c>
      <c r="AP59" s="144">
        <f t="shared" si="1"/>
        <v>0.90881458966565354</v>
      </c>
      <c r="AQ59" s="35"/>
      <c r="AR59" s="35"/>
      <c r="AS59" s="35"/>
      <c r="AT59" s="35"/>
      <c r="AU59" s="35"/>
      <c r="AV59" s="35"/>
    </row>
    <row r="60" spans="1:48" s="145" customFormat="1" ht="27.95" customHeight="1" x14ac:dyDescent="0.25">
      <c r="A60" s="126" t="s">
        <v>1497</v>
      </c>
      <c r="B60" s="126">
        <v>2021</v>
      </c>
      <c r="C60" s="126" t="s">
        <v>2641</v>
      </c>
      <c r="D60" s="127" t="s">
        <v>2642</v>
      </c>
      <c r="E60" s="128" t="s">
        <v>54</v>
      </c>
      <c r="F60" s="129" t="s">
        <v>27</v>
      </c>
      <c r="G60" s="130" t="s">
        <v>75</v>
      </c>
      <c r="H60" s="131" t="s">
        <v>360</v>
      </c>
      <c r="I60" s="132" t="s">
        <v>49</v>
      </c>
      <c r="J60" s="147" t="s">
        <v>223</v>
      </c>
      <c r="K60" s="133">
        <v>57</v>
      </c>
      <c r="L60" s="134" t="str">
        <f>IF(ISERROR(VLOOKUP(K60,#REF!,2,FALSE))," ",VLOOKUP(K60,#REF!,2,FALSE))</f>
        <v xml:space="preserve"> </v>
      </c>
      <c r="M60" s="134" t="str">
        <f>IF(ISERROR(VLOOKUP(K60,#REF!,3,FALSE))," ",VLOOKUP(K60,#REF!,3,FALSE))</f>
        <v xml:space="preserve"> </v>
      </c>
      <c r="N60" s="135" t="s">
        <v>2553</v>
      </c>
      <c r="O60" s="179">
        <v>0</v>
      </c>
      <c r="P60" s="137" t="s">
        <v>2074</v>
      </c>
      <c r="Q60" s="138" t="s">
        <v>1000</v>
      </c>
      <c r="R60" s="137" t="s">
        <v>295</v>
      </c>
      <c r="S60" s="137" t="s">
        <v>79</v>
      </c>
      <c r="T60" s="139" t="s">
        <v>79</v>
      </c>
      <c r="U60" s="140" t="s">
        <v>79</v>
      </c>
      <c r="V60" s="165">
        <v>24750000</v>
      </c>
      <c r="W60" s="141">
        <v>0</v>
      </c>
      <c r="X60" s="142">
        <v>1</v>
      </c>
      <c r="Y60" s="148">
        <v>1050000</v>
      </c>
      <c r="Z60" s="260">
        <f t="shared" si="0"/>
        <v>25800000</v>
      </c>
      <c r="AA60" s="263">
        <v>22500000</v>
      </c>
      <c r="AB60" s="168">
        <v>44218</v>
      </c>
      <c r="AC60" s="168">
        <v>44228</v>
      </c>
      <c r="AD60" s="168">
        <v>44575</v>
      </c>
      <c r="AE60" s="143">
        <v>330</v>
      </c>
      <c r="AF60" s="143">
        <v>1</v>
      </c>
      <c r="AG60" s="170">
        <v>14</v>
      </c>
      <c r="AH60" s="171" t="s">
        <v>79</v>
      </c>
      <c r="AI60" s="169" t="s">
        <v>79</v>
      </c>
      <c r="AJ60" s="169" t="s">
        <v>79</v>
      </c>
      <c r="AK60" s="169" t="s">
        <v>79</v>
      </c>
      <c r="AL60" s="143" t="s">
        <v>79</v>
      </c>
      <c r="AM60" s="143" t="s">
        <v>79</v>
      </c>
      <c r="AN60" s="143" t="s">
        <v>2610</v>
      </c>
      <c r="AO60" s="143" t="s">
        <v>79</v>
      </c>
      <c r="AP60" s="144">
        <f t="shared" si="1"/>
        <v>0.87209302325581395</v>
      </c>
      <c r="AQ60" s="35"/>
      <c r="AR60" s="35"/>
      <c r="AS60" s="35"/>
      <c r="AT60" s="35"/>
      <c r="AU60" s="35"/>
      <c r="AV60" s="35"/>
    </row>
    <row r="61" spans="1:48" s="145" customFormat="1" ht="27.95" customHeight="1" x14ac:dyDescent="0.25">
      <c r="A61" s="126" t="s">
        <v>1498</v>
      </c>
      <c r="B61" s="126">
        <v>2021</v>
      </c>
      <c r="C61" s="126" t="s">
        <v>2643</v>
      </c>
      <c r="D61" s="127" t="s">
        <v>2644</v>
      </c>
      <c r="E61" s="128" t="s">
        <v>54</v>
      </c>
      <c r="F61" s="129" t="s">
        <v>27</v>
      </c>
      <c r="G61" s="130" t="s">
        <v>75</v>
      </c>
      <c r="H61" s="131" t="s">
        <v>361</v>
      </c>
      <c r="I61" s="132" t="s">
        <v>49</v>
      </c>
      <c r="J61" s="147" t="s">
        <v>223</v>
      </c>
      <c r="K61" s="133">
        <v>57</v>
      </c>
      <c r="L61" s="134" t="str">
        <f>IF(ISERROR(VLOOKUP(K61,#REF!,2,FALSE))," ",VLOOKUP(K61,#REF!,2,FALSE))</f>
        <v xml:space="preserve"> </v>
      </c>
      <c r="M61" s="134" t="str">
        <f>IF(ISERROR(VLOOKUP(K61,#REF!,3,FALSE))," ",VLOOKUP(K61,#REF!,3,FALSE))</f>
        <v xml:space="preserve"> </v>
      </c>
      <c r="N61" s="135" t="s">
        <v>2553</v>
      </c>
      <c r="O61" s="179">
        <v>0</v>
      </c>
      <c r="P61" s="137" t="s">
        <v>2075</v>
      </c>
      <c r="Q61" s="138" t="s">
        <v>1001</v>
      </c>
      <c r="R61" s="137" t="s">
        <v>295</v>
      </c>
      <c r="S61" s="137" t="s">
        <v>79</v>
      </c>
      <c r="T61" s="139" t="s">
        <v>79</v>
      </c>
      <c r="U61" s="140" t="s">
        <v>79</v>
      </c>
      <c r="V61" s="165">
        <v>24750000</v>
      </c>
      <c r="W61" s="141">
        <v>0</v>
      </c>
      <c r="X61" s="142"/>
      <c r="Y61" s="148"/>
      <c r="Z61" s="260">
        <f t="shared" si="0"/>
        <v>24750000</v>
      </c>
      <c r="AA61" s="263">
        <v>22725000</v>
      </c>
      <c r="AB61" s="168">
        <v>44221</v>
      </c>
      <c r="AC61" s="168">
        <v>44224</v>
      </c>
      <c r="AD61" s="168">
        <v>44557</v>
      </c>
      <c r="AE61" s="143">
        <v>330</v>
      </c>
      <c r="AF61" s="143">
        <v>0</v>
      </c>
      <c r="AG61" s="170">
        <v>0</v>
      </c>
      <c r="AH61" s="171" t="s">
        <v>79</v>
      </c>
      <c r="AI61" s="169" t="s">
        <v>79</v>
      </c>
      <c r="AJ61" s="169" t="s">
        <v>79</v>
      </c>
      <c r="AK61" s="169" t="s">
        <v>79</v>
      </c>
      <c r="AL61" s="143" t="s">
        <v>79</v>
      </c>
      <c r="AM61" s="143" t="s">
        <v>79</v>
      </c>
      <c r="AN61" s="143" t="s">
        <v>2610</v>
      </c>
      <c r="AO61" s="143" t="s">
        <v>79</v>
      </c>
      <c r="AP61" s="144">
        <f t="shared" si="1"/>
        <v>0.91818181818181821</v>
      </c>
      <c r="AQ61" s="35"/>
      <c r="AR61" s="35"/>
      <c r="AS61" s="35"/>
      <c r="AT61" s="35"/>
      <c r="AU61" s="35"/>
      <c r="AV61" s="35"/>
    </row>
    <row r="62" spans="1:48" s="145" customFormat="1" ht="27.95" customHeight="1" x14ac:dyDescent="0.25">
      <c r="A62" s="126" t="s">
        <v>1499</v>
      </c>
      <c r="B62" s="126">
        <v>2021</v>
      </c>
      <c r="C62" s="126" t="s">
        <v>2645</v>
      </c>
      <c r="D62" s="127" t="s">
        <v>2646</v>
      </c>
      <c r="E62" s="128" t="s">
        <v>54</v>
      </c>
      <c r="F62" s="129" t="s">
        <v>27</v>
      </c>
      <c r="G62" s="130" t="s">
        <v>75</v>
      </c>
      <c r="H62" s="131" t="s">
        <v>362</v>
      </c>
      <c r="I62" s="132" t="s">
        <v>49</v>
      </c>
      <c r="J62" s="147" t="s">
        <v>223</v>
      </c>
      <c r="K62" s="133">
        <v>57</v>
      </c>
      <c r="L62" s="134" t="str">
        <f>IF(ISERROR(VLOOKUP(K62,#REF!,2,FALSE))," ",VLOOKUP(K62,#REF!,2,FALSE))</f>
        <v xml:space="preserve"> </v>
      </c>
      <c r="M62" s="134" t="str">
        <f>IF(ISERROR(VLOOKUP(K62,#REF!,3,FALSE))," ",VLOOKUP(K62,#REF!,3,FALSE))</f>
        <v xml:space="preserve"> </v>
      </c>
      <c r="N62" s="135" t="s">
        <v>2553</v>
      </c>
      <c r="O62" s="179">
        <v>0</v>
      </c>
      <c r="P62" s="137" t="s">
        <v>2076</v>
      </c>
      <c r="Q62" s="138" t="s">
        <v>1002</v>
      </c>
      <c r="R62" s="137" t="s">
        <v>295</v>
      </c>
      <c r="S62" s="137" t="s">
        <v>79</v>
      </c>
      <c r="T62" s="139" t="s">
        <v>79</v>
      </c>
      <c r="U62" s="140" t="s">
        <v>79</v>
      </c>
      <c r="V62" s="165">
        <v>24750000</v>
      </c>
      <c r="W62" s="141">
        <v>0</v>
      </c>
      <c r="X62" s="142"/>
      <c r="Y62" s="148"/>
      <c r="Z62" s="260">
        <f t="shared" si="0"/>
        <v>24750000</v>
      </c>
      <c r="AA62" s="263">
        <v>22725000</v>
      </c>
      <c r="AB62" s="168">
        <v>44221</v>
      </c>
      <c r="AC62" s="168">
        <v>44224</v>
      </c>
      <c r="AD62" s="168">
        <v>44557</v>
      </c>
      <c r="AE62" s="143">
        <v>330</v>
      </c>
      <c r="AF62" s="143">
        <v>0</v>
      </c>
      <c r="AG62" s="170">
        <v>0</v>
      </c>
      <c r="AH62" s="171" t="s">
        <v>79</v>
      </c>
      <c r="AI62" s="169" t="s">
        <v>79</v>
      </c>
      <c r="AJ62" s="169" t="s">
        <v>79</v>
      </c>
      <c r="AK62" s="169" t="s">
        <v>79</v>
      </c>
      <c r="AL62" s="143" t="s">
        <v>79</v>
      </c>
      <c r="AM62" s="143" t="s">
        <v>79</v>
      </c>
      <c r="AN62" s="143" t="s">
        <v>2610</v>
      </c>
      <c r="AO62" s="143" t="s">
        <v>79</v>
      </c>
      <c r="AP62" s="144">
        <f t="shared" si="1"/>
        <v>0.91818181818181821</v>
      </c>
      <c r="AQ62" s="35"/>
      <c r="AR62" s="35"/>
      <c r="AS62" s="35"/>
      <c r="AT62" s="35"/>
      <c r="AU62" s="35"/>
      <c r="AV62" s="35"/>
    </row>
    <row r="63" spans="1:48" s="145" customFormat="1" ht="27.95" customHeight="1" x14ac:dyDescent="0.25">
      <c r="A63" s="126" t="s">
        <v>1500</v>
      </c>
      <c r="B63" s="126">
        <v>2021</v>
      </c>
      <c r="C63" s="126" t="s">
        <v>2647</v>
      </c>
      <c r="D63" s="127" t="s">
        <v>2648</v>
      </c>
      <c r="E63" s="128" t="s">
        <v>54</v>
      </c>
      <c r="F63" s="129" t="s">
        <v>27</v>
      </c>
      <c r="G63" s="130" t="s">
        <v>75</v>
      </c>
      <c r="H63" s="131" t="s">
        <v>363</v>
      </c>
      <c r="I63" s="132" t="s">
        <v>49</v>
      </c>
      <c r="J63" s="147" t="s">
        <v>223</v>
      </c>
      <c r="K63" s="133">
        <v>57</v>
      </c>
      <c r="L63" s="134" t="str">
        <f>IF(ISERROR(VLOOKUP(K63,#REF!,2,FALSE))," ",VLOOKUP(K63,#REF!,2,FALSE))</f>
        <v xml:space="preserve"> </v>
      </c>
      <c r="M63" s="134" t="str">
        <f>IF(ISERROR(VLOOKUP(K63,#REF!,3,FALSE))," ",VLOOKUP(K63,#REF!,3,FALSE))</f>
        <v xml:space="preserve"> </v>
      </c>
      <c r="N63" s="135" t="s">
        <v>2553</v>
      </c>
      <c r="O63" s="179">
        <v>0</v>
      </c>
      <c r="P63" s="137" t="s">
        <v>2077</v>
      </c>
      <c r="Q63" s="138" t="s">
        <v>1003</v>
      </c>
      <c r="R63" s="137" t="s">
        <v>295</v>
      </c>
      <c r="S63" s="137" t="s">
        <v>79</v>
      </c>
      <c r="T63" s="139" t="s">
        <v>79</v>
      </c>
      <c r="U63" s="140" t="s">
        <v>79</v>
      </c>
      <c r="V63" s="165">
        <v>70180000</v>
      </c>
      <c r="W63" s="141">
        <v>0</v>
      </c>
      <c r="X63" s="142"/>
      <c r="Y63" s="148"/>
      <c r="Z63" s="260">
        <f t="shared" si="0"/>
        <v>70180000</v>
      </c>
      <c r="AA63" s="263">
        <v>63800000</v>
      </c>
      <c r="AB63" s="168">
        <v>44218</v>
      </c>
      <c r="AC63" s="168">
        <v>44228</v>
      </c>
      <c r="AD63" s="168">
        <v>44561</v>
      </c>
      <c r="AE63" s="143">
        <v>330</v>
      </c>
      <c r="AF63" s="143">
        <v>0</v>
      </c>
      <c r="AG63" s="170">
        <v>0</v>
      </c>
      <c r="AH63" s="171" t="s">
        <v>79</v>
      </c>
      <c r="AI63" s="169" t="s">
        <v>79</v>
      </c>
      <c r="AJ63" s="169" t="s">
        <v>79</v>
      </c>
      <c r="AK63" s="169" t="s">
        <v>79</v>
      </c>
      <c r="AL63" s="143" t="s">
        <v>79</v>
      </c>
      <c r="AM63" s="143" t="s">
        <v>79</v>
      </c>
      <c r="AN63" s="143" t="s">
        <v>2610</v>
      </c>
      <c r="AO63" s="143" t="s">
        <v>79</v>
      </c>
      <c r="AP63" s="144">
        <f t="shared" si="1"/>
        <v>0.90909090909090906</v>
      </c>
      <c r="AQ63" s="35"/>
      <c r="AR63" s="35"/>
      <c r="AS63" s="35"/>
      <c r="AT63" s="35"/>
      <c r="AU63" s="35"/>
      <c r="AV63" s="35"/>
    </row>
    <row r="64" spans="1:48" s="145" customFormat="1" ht="27.95" customHeight="1" x14ac:dyDescent="0.25">
      <c r="A64" s="126" t="s">
        <v>1501</v>
      </c>
      <c r="B64" s="126">
        <v>2021</v>
      </c>
      <c r="C64" s="126" t="s">
        <v>2649</v>
      </c>
      <c r="D64" s="127" t="s">
        <v>2650</v>
      </c>
      <c r="E64" s="128" t="s">
        <v>54</v>
      </c>
      <c r="F64" s="129" t="s">
        <v>27</v>
      </c>
      <c r="G64" s="130" t="s">
        <v>75</v>
      </c>
      <c r="H64" s="131" t="s">
        <v>364</v>
      </c>
      <c r="I64" s="132" t="s">
        <v>49</v>
      </c>
      <c r="J64" s="147" t="s">
        <v>223</v>
      </c>
      <c r="K64" s="133">
        <v>57</v>
      </c>
      <c r="L64" s="134" t="str">
        <f>IF(ISERROR(VLOOKUP(K64,#REF!,2,FALSE))," ",VLOOKUP(K64,#REF!,2,FALSE))</f>
        <v xml:space="preserve"> </v>
      </c>
      <c r="M64" s="134" t="str">
        <f>IF(ISERROR(VLOOKUP(K64,#REF!,3,FALSE))," ",VLOOKUP(K64,#REF!,3,FALSE))</f>
        <v xml:space="preserve"> </v>
      </c>
      <c r="N64" s="135" t="s">
        <v>2553</v>
      </c>
      <c r="O64" s="179">
        <v>0</v>
      </c>
      <c r="P64" s="137" t="s">
        <v>2078</v>
      </c>
      <c r="Q64" s="138" t="s">
        <v>1004</v>
      </c>
      <c r="R64" s="137" t="s">
        <v>295</v>
      </c>
      <c r="S64" s="137" t="s">
        <v>79</v>
      </c>
      <c r="T64" s="139" t="s">
        <v>79</v>
      </c>
      <c r="U64" s="140" t="s">
        <v>79</v>
      </c>
      <c r="V64" s="165">
        <v>70180000</v>
      </c>
      <c r="W64" s="141">
        <v>-43596667</v>
      </c>
      <c r="X64" s="142"/>
      <c r="Y64" s="148"/>
      <c r="Z64" s="260">
        <f t="shared" si="0"/>
        <v>26583333</v>
      </c>
      <c r="AA64" s="263">
        <v>26583333</v>
      </c>
      <c r="AB64" s="168">
        <v>44218</v>
      </c>
      <c r="AC64" s="168">
        <v>44222</v>
      </c>
      <c r="AD64" s="168">
        <v>44348</v>
      </c>
      <c r="AE64" s="143">
        <v>330</v>
      </c>
      <c r="AF64" s="143">
        <v>0</v>
      </c>
      <c r="AG64" s="170">
        <v>0</v>
      </c>
      <c r="AH64" s="171" t="s">
        <v>79</v>
      </c>
      <c r="AI64" s="169" t="s">
        <v>79</v>
      </c>
      <c r="AJ64" s="169" t="s">
        <v>79</v>
      </c>
      <c r="AK64" s="169" t="s">
        <v>79</v>
      </c>
      <c r="AL64" s="143" t="s">
        <v>79</v>
      </c>
      <c r="AM64" s="143" t="s">
        <v>79</v>
      </c>
      <c r="AN64" s="143" t="s">
        <v>2610</v>
      </c>
      <c r="AO64" s="143" t="s">
        <v>79</v>
      </c>
      <c r="AP64" s="144">
        <f t="shared" si="1"/>
        <v>1</v>
      </c>
      <c r="AQ64" s="35"/>
      <c r="AR64" s="35"/>
      <c r="AS64" s="35"/>
      <c r="AT64" s="35"/>
      <c r="AU64" s="35"/>
      <c r="AV64" s="35"/>
    </row>
    <row r="65" spans="1:48" s="145" customFormat="1" ht="27.95" customHeight="1" x14ac:dyDescent="0.25">
      <c r="A65" s="126" t="s">
        <v>1502</v>
      </c>
      <c r="B65" s="126">
        <v>2021</v>
      </c>
      <c r="C65" s="126" t="s">
        <v>2651</v>
      </c>
      <c r="D65" s="127" t="s">
        <v>2652</v>
      </c>
      <c r="E65" s="128" t="s">
        <v>54</v>
      </c>
      <c r="F65" s="129" t="s">
        <v>27</v>
      </c>
      <c r="G65" s="130" t="s">
        <v>75</v>
      </c>
      <c r="H65" s="131" t="s">
        <v>365</v>
      </c>
      <c r="I65" s="132" t="s">
        <v>49</v>
      </c>
      <c r="J65" s="147" t="s">
        <v>223</v>
      </c>
      <c r="K65" s="133">
        <v>57</v>
      </c>
      <c r="L65" s="134" t="str">
        <f>IF(ISERROR(VLOOKUP(K65,#REF!,2,FALSE))," ",VLOOKUP(K65,#REF!,2,FALSE))</f>
        <v xml:space="preserve"> </v>
      </c>
      <c r="M65" s="134" t="str">
        <f>IF(ISERROR(VLOOKUP(K65,#REF!,3,FALSE))," ",VLOOKUP(K65,#REF!,3,FALSE))</f>
        <v xml:space="preserve"> </v>
      </c>
      <c r="N65" s="135" t="s">
        <v>2553</v>
      </c>
      <c r="O65" s="179">
        <v>0</v>
      </c>
      <c r="P65" s="137" t="s">
        <v>2079</v>
      </c>
      <c r="Q65" s="138" t="s">
        <v>1005</v>
      </c>
      <c r="R65" s="137" t="s">
        <v>295</v>
      </c>
      <c r="S65" s="137" t="s">
        <v>79</v>
      </c>
      <c r="T65" s="139" t="s">
        <v>79</v>
      </c>
      <c r="U65" s="140" t="s">
        <v>79</v>
      </c>
      <c r="V65" s="165">
        <v>39050000</v>
      </c>
      <c r="W65" s="141">
        <v>0</v>
      </c>
      <c r="X65" s="142">
        <v>1</v>
      </c>
      <c r="Y65" s="148">
        <v>2130000</v>
      </c>
      <c r="Z65" s="260">
        <f t="shared" si="0"/>
        <v>41180000</v>
      </c>
      <c r="AA65" s="263">
        <v>35973333</v>
      </c>
      <c r="AB65" s="168">
        <v>44218</v>
      </c>
      <c r="AC65" s="168">
        <v>44223</v>
      </c>
      <c r="AD65" s="168">
        <v>44575</v>
      </c>
      <c r="AE65" s="143">
        <v>330</v>
      </c>
      <c r="AF65" s="143">
        <v>1</v>
      </c>
      <c r="AG65" s="170">
        <v>14</v>
      </c>
      <c r="AH65" s="171" t="s">
        <v>79</v>
      </c>
      <c r="AI65" s="169" t="s">
        <v>79</v>
      </c>
      <c r="AJ65" s="169" t="s">
        <v>79</v>
      </c>
      <c r="AK65" s="169" t="s">
        <v>79</v>
      </c>
      <c r="AL65" s="143" t="s">
        <v>79</v>
      </c>
      <c r="AM65" s="143" t="s">
        <v>79</v>
      </c>
      <c r="AN65" s="143" t="s">
        <v>2610</v>
      </c>
      <c r="AO65" s="143" t="s">
        <v>79</v>
      </c>
      <c r="AP65" s="144">
        <f t="shared" si="1"/>
        <v>0.87356321029626027</v>
      </c>
      <c r="AQ65" s="35"/>
      <c r="AR65" s="35"/>
      <c r="AS65" s="35"/>
      <c r="AT65" s="35"/>
      <c r="AU65" s="35"/>
      <c r="AV65" s="35"/>
    </row>
    <row r="66" spans="1:48" s="145" customFormat="1" ht="27.95" customHeight="1" x14ac:dyDescent="0.25">
      <c r="A66" s="126" t="s">
        <v>1503</v>
      </c>
      <c r="B66" s="126">
        <v>2021</v>
      </c>
      <c r="C66" s="126" t="s">
        <v>2653</v>
      </c>
      <c r="D66" s="127" t="s">
        <v>2654</v>
      </c>
      <c r="E66" s="128" t="s">
        <v>54</v>
      </c>
      <c r="F66" s="129" t="s">
        <v>27</v>
      </c>
      <c r="G66" s="130" t="s">
        <v>75</v>
      </c>
      <c r="H66" s="131" t="s">
        <v>366</v>
      </c>
      <c r="I66" s="132" t="s">
        <v>49</v>
      </c>
      <c r="J66" s="147" t="s">
        <v>223</v>
      </c>
      <c r="K66" s="133">
        <v>57</v>
      </c>
      <c r="L66" s="134" t="str">
        <f>IF(ISERROR(VLOOKUP(K66,#REF!,2,FALSE))," ",VLOOKUP(K66,#REF!,2,FALSE))</f>
        <v xml:space="preserve"> </v>
      </c>
      <c r="M66" s="134" t="str">
        <f>IF(ISERROR(VLOOKUP(K66,#REF!,3,FALSE))," ",VLOOKUP(K66,#REF!,3,FALSE))</f>
        <v xml:space="preserve"> </v>
      </c>
      <c r="N66" s="135" t="s">
        <v>2553</v>
      </c>
      <c r="O66" s="179">
        <v>0</v>
      </c>
      <c r="P66" s="137" t="s">
        <v>2080</v>
      </c>
      <c r="Q66" s="138" t="s">
        <v>1006</v>
      </c>
      <c r="R66" s="137" t="s">
        <v>295</v>
      </c>
      <c r="S66" s="137" t="s">
        <v>79</v>
      </c>
      <c r="T66" s="139" t="s">
        <v>79</v>
      </c>
      <c r="U66" s="140" t="s">
        <v>79</v>
      </c>
      <c r="V66" s="165">
        <v>24750000</v>
      </c>
      <c r="W66" s="141">
        <v>0</v>
      </c>
      <c r="X66" s="142"/>
      <c r="Y66" s="148"/>
      <c r="Z66" s="260">
        <f t="shared" si="0"/>
        <v>24750000</v>
      </c>
      <c r="AA66" s="263">
        <v>22500000</v>
      </c>
      <c r="AB66" s="168">
        <v>44221</v>
      </c>
      <c r="AC66" s="168">
        <v>44228</v>
      </c>
      <c r="AD66" s="168">
        <v>44561</v>
      </c>
      <c r="AE66" s="143">
        <v>330</v>
      </c>
      <c r="AF66" s="143">
        <v>0</v>
      </c>
      <c r="AG66" s="170">
        <v>0</v>
      </c>
      <c r="AH66" s="171" t="s">
        <v>79</v>
      </c>
      <c r="AI66" s="169" t="s">
        <v>79</v>
      </c>
      <c r="AJ66" s="169" t="s">
        <v>79</v>
      </c>
      <c r="AK66" s="169" t="s">
        <v>79</v>
      </c>
      <c r="AL66" s="143" t="s">
        <v>79</v>
      </c>
      <c r="AM66" s="143" t="s">
        <v>79</v>
      </c>
      <c r="AN66" s="143" t="s">
        <v>2610</v>
      </c>
      <c r="AO66" s="143" t="s">
        <v>79</v>
      </c>
      <c r="AP66" s="144">
        <f t="shared" si="1"/>
        <v>0.90909090909090906</v>
      </c>
      <c r="AQ66" s="35"/>
      <c r="AR66" s="35"/>
      <c r="AS66" s="35"/>
      <c r="AT66" s="35"/>
      <c r="AU66" s="35"/>
      <c r="AV66" s="35"/>
    </row>
    <row r="67" spans="1:48" s="145" customFormat="1" ht="27.95" customHeight="1" x14ac:dyDescent="0.25">
      <c r="A67" s="126" t="s">
        <v>1504</v>
      </c>
      <c r="B67" s="126">
        <v>2021</v>
      </c>
      <c r="C67" s="126" t="s">
        <v>2655</v>
      </c>
      <c r="D67" s="127" t="s">
        <v>2656</v>
      </c>
      <c r="E67" s="128" t="s">
        <v>54</v>
      </c>
      <c r="F67" s="129" t="s">
        <v>27</v>
      </c>
      <c r="G67" s="130" t="s">
        <v>75</v>
      </c>
      <c r="H67" s="131" t="s">
        <v>367</v>
      </c>
      <c r="I67" s="132" t="s">
        <v>49</v>
      </c>
      <c r="J67" s="147" t="s">
        <v>223</v>
      </c>
      <c r="K67" s="133">
        <v>57</v>
      </c>
      <c r="L67" s="134" t="str">
        <f>IF(ISERROR(VLOOKUP(K67,#REF!,2,FALSE))," ",VLOOKUP(K67,#REF!,2,FALSE))</f>
        <v xml:space="preserve"> </v>
      </c>
      <c r="M67" s="134" t="str">
        <f>IF(ISERROR(VLOOKUP(K67,#REF!,3,FALSE))," ",VLOOKUP(K67,#REF!,3,FALSE))</f>
        <v xml:space="preserve"> </v>
      </c>
      <c r="N67" s="135" t="s">
        <v>2563</v>
      </c>
      <c r="O67" s="179">
        <v>0</v>
      </c>
      <c r="P67" s="137" t="s">
        <v>2081</v>
      </c>
      <c r="Q67" s="138" t="s">
        <v>1007</v>
      </c>
      <c r="R67" s="137" t="s">
        <v>295</v>
      </c>
      <c r="S67" s="137" t="s">
        <v>79</v>
      </c>
      <c r="T67" s="139" t="s">
        <v>79</v>
      </c>
      <c r="U67" s="140" t="s">
        <v>79</v>
      </c>
      <c r="V67" s="165">
        <v>38500000</v>
      </c>
      <c r="W67" s="141">
        <v>0</v>
      </c>
      <c r="X67" s="142"/>
      <c r="Y67" s="148"/>
      <c r="Z67" s="260">
        <f t="shared" si="0"/>
        <v>38500000</v>
      </c>
      <c r="AA67" s="263">
        <v>38500000</v>
      </c>
      <c r="AB67" s="168">
        <v>44218</v>
      </c>
      <c r="AC67" s="168">
        <v>44223</v>
      </c>
      <c r="AD67" s="168">
        <v>44434</v>
      </c>
      <c r="AE67" s="143">
        <v>210</v>
      </c>
      <c r="AF67" s="143">
        <v>0</v>
      </c>
      <c r="AG67" s="170">
        <v>0</v>
      </c>
      <c r="AH67" s="171" t="s">
        <v>79</v>
      </c>
      <c r="AI67" s="169" t="s">
        <v>79</v>
      </c>
      <c r="AJ67" s="169" t="s">
        <v>79</v>
      </c>
      <c r="AK67" s="169" t="s">
        <v>79</v>
      </c>
      <c r="AL67" s="143" t="s">
        <v>79</v>
      </c>
      <c r="AM67" s="143" t="s">
        <v>79</v>
      </c>
      <c r="AN67" s="143" t="s">
        <v>2610</v>
      </c>
      <c r="AO67" s="143" t="s">
        <v>79</v>
      </c>
      <c r="AP67" s="144">
        <f t="shared" si="1"/>
        <v>1</v>
      </c>
      <c r="AQ67" s="35"/>
      <c r="AR67" s="35"/>
      <c r="AS67" s="35"/>
      <c r="AT67" s="35"/>
      <c r="AU67" s="35"/>
      <c r="AV67" s="35"/>
    </row>
    <row r="68" spans="1:48" s="145" customFormat="1" ht="27.95" customHeight="1" x14ac:dyDescent="0.25">
      <c r="A68" s="126" t="s">
        <v>1505</v>
      </c>
      <c r="B68" s="126">
        <v>2021</v>
      </c>
      <c r="C68" s="126" t="s">
        <v>2657</v>
      </c>
      <c r="D68" s="127" t="s">
        <v>2658</v>
      </c>
      <c r="E68" s="128" t="s">
        <v>54</v>
      </c>
      <c r="F68" s="129" t="s">
        <v>27</v>
      </c>
      <c r="G68" s="130" t="s">
        <v>75</v>
      </c>
      <c r="H68" s="131" t="s">
        <v>368</v>
      </c>
      <c r="I68" s="132" t="s">
        <v>49</v>
      </c>
      <c r="J68" s="147" t="s">
        <v>223</v>
      </c>
      <c r="K68" s="133">
        <v>57</v>
      </c>
      <c r="L68" s="134" t="str">
        <f>IF(ISERROR(VLOOKUP(K68,#REF!,2,FALSE))," ",VLOOKUP(K68,#REF!,2,FALSE))</f>
        <v xml:space="preserve"> </v>
      </c>
      <c r="M68" s="134" t="str">
        <f>IF(ISERROR(VLOOKUP(K68,#REF!,3,FALSE))," ",VLOOKUP(K68,#REF!,3,FALSE))</f>
        <v xml:space="preserve"> </v>
      </c>
      <c r="N68" s="135" t="s">
        <v>2563</v>
      </c>
      <c r="O68" s="179">
        <v>0</v>
      </c>
      <c r="P68" s="137" t="s">
        <v>2082</v>
      </c>
      <c r="Q68" s="138" t="s">
        <v>1008</v>
      </c>
      <c r="R68" s="137" t="s">
        <v>295</v>
      </c>
      <c r="S68" s="137" t="s">
        <v>79</v>
      </c>
      <c r="T68" s="139" t="s">
        <v>79</v>
      </c>
      <c r="U68" s="140" t="s">
        <v>79</v>
      </c>
      <c r="V68" s="165">
        <v>38500000</v>
      </c>
      <c r="W68" s="141">
        <v>0</v>
      </c>
      <c r="X68" s="142"/>
      <c r="Y68" s="148"/>
      <c r="Z68" s="260">
        <f t="shared" si="0"/>
        <v>38500000</v>
      </c>
      <c r="AA68" s="263">
        <v>38500000</v>
      </c>
      <c r="AB68" s="168">
        <v>44218</v>
      </c>
      <c r="AC68" s="168">
        <v>44223</v>
      </c>
      <c r="AD68" s="168">
        <v>44434</v>
      </c>
      <c r="AE68" s="143">
        <v>210</v>
      </c>
      <c r="AF68" s="143">
        <v>0</v>
      </c>
      <c r="AG68" s="170">
        <v>0</v>
      </c>
      <c r="AH68" s="171" t="s">
        <v>79</v>
      </c>
      <c r="AI68" s="169" t="s">
        <v>79</v>
      </c>
      <c r="AJ68" s="169" t="s">
        <v>79</v>
      </c>
      <c r="AK68" s="169" t="s">
        <v>79</v>
      </c>
      <c r="AL68" s="143" t="s">
        <v>79</v>
      </c>
      <c r="AM68" s="143" t="s">
        <v>79</v>
      </c>
      <c r="AN68" s="143" t="s">
        <v>2610</v>
      </c>
      <c r="AO68" s="143" t="s">
        <v>79</v>
      </c>
      <c r="AP68" s="144">
        <f t="shared" si="1"/>
        <v>1</v>
      </c>
      <c r="AQ68" s="35"/>
      <c r="AR68" s="35"/>
      <c r="AS68" s="35"/>
      <c r="AT68" s="35"/>
      <c r="AU68" s="35"/>
      <c r="AV68" s="35"/>
    </row>
    <row r="69" spans="1:48" s="145" customFormat="1" ht="27.95" customHeight="1" x14ac:dyDescent="0.25">
      <c r="A69" s="126" t="s">
        <v>1506</v>
      </c>
      <c r="B69" s="126">
        <v>2021</v>
      </c>
      <c r="C69" s="126" t="s">
        <v>2659</v>
      </c>
      <c r="D69" s="127" t="s">
        <v>2660</v>
      </c>
      <c r="E69" s="128" t="s">
        <v>54</v>
      </c>
      <c r="F69" s="129" t="s">
        <v>27</v>
      </c>
      <c r="G69" s="130" t="s">
        <v>75</v>
      </c>
      <c r="H69" s="131" t="s">
        <v>369</v>
      </c>
      <c r="I69" s="132" t="s">
        <v>49</v>
      </c>
      <c r="J69" s="147" t="s">
        <v>223</v>
      </c>
      <c r="K69" s="133">
        <v>57</v>
      </c>
      <c r="L69" s="134" t="str">
        <f>IF(ISERROR(VLOOKUP(K69,#REF!,2,FALSE))," ",VLOOKUP(K69,#REF!,2,FALSE))</f>
        <v xml:space="preserve"> </v>
      </c>
      <c r="M69" s="134" t="str">
        <f>IF(ISERROR(VLOOKUP(K69,#REF!,3,FALSE))," ",VLOOKUP(K69,#REF!,3,FALSE))</f>
        <v xml:space="preserve"> </v>
      </c>
      <c r="N69" s="135" t="s">
        <v>2563</v>
      </c>
      <c r="O69" s="179">
        <v>0</v>
      </c>
      <c r="P69" s="137" t="s">
        <v>2083</v>
      </c>
      <c r="Q69" s="138" t="s">
        <v>1009</v>
      </c>
      <c r="R69" s="137" t="s">
        <v>295</v>
      </c>
      <c r="S69" s="137" t="s">
        <v>79</v>
      </c>
      <c r="T69" s="139" t="s">
        <v>79</v>
      </c>
      <c r="U69" s="140" t="s">
        <v>79</v>
      </c>
      <c r="V69" s="165">
        <v>38500000</v>
      </c>
      <c r="W69" s="141">
        <v>0</v>
      </c>
      <c r="X69" s="142"/>
      <c r="Y69" s="148"/>
      <c r="Z69" s="260">
        <f t="shared" si="0"/>
        <v>38500000</v>
      </c>
      <c r="AA69" s="263">
        <v>38500000</v>
      </c>
      <c r="AB69" s="168">
        <v>44221</v>
      </c>
      <c r="AC69" s="168">
        <v>44225</v>
      </c>
      <c r="AD69" s="168">
        <v>44436</v>
      </c>
      <c r="AE69" s="143">
        <v>210</v>
      </c>
      <c r="AF69" s="143">
        <v>0</v>
      </c>
      <c r="AG69" s="170">
        <v>0</v>
      </c>
      <c r="AH69" s="171" t="s">
        <v>79</v>
      </c>
      <c r="AI69" s="169" t="s">
        <v>79</v>
      </c>
      <c r="AJ69" s="169" t="s">
        <v>79</v>
      </c>
      <c r="AK69" s="169" t="s">
        <v>79</v>
      </c>
      <c r="AL69" s="143" t="s">
        <v>79</v>
      </c>
      <c r="AM69" s="143" t="s">
        <v>79</v>
      </c>
      <c r="AN69" s="143" t="s">
        <v>2610</v>
      </c>
      <c r="AO69" s="143" t="s">
        <v>79</v>
      </c>
      <c r="AP69" s="144">
        <f t="shared" si="1"/>
        <v>1</v>
      </c>
      <c r="AQ69" s="35"/>
      <c r="AR69" s="35"/>
      <c r="AS69" s="35"/>
      <c r="AT69" s="35"/>
      <c r="AU69" s="35"/>
      <c r="AV69" s="35"/>
    </row>
    <row r="70" spans="1:48" s="145" customFormat="1" ht="27.95" customHeight="1" x14ac:dyDescent="0.25">
      <c r="A70" s="126" t="s">
        <v>1507</v>
      </c>
      <c r="B70" s="126">
        <v>2021</v>
      </c>
      <c r="C70" s="126" t="s">
        <v>2661</v>
      </c>
      <c r="D70" s="127" t="s">
        <v>2662</v>
      </c>
      <c r="E70" s="128" t="s">
        <v>54</v>
      </c>
      <c r="F70" s="129" t="s">
        <v>27</v>
      </c>
      <c r="G70" s="130" t="s">
        <v>75</v>
      </c>
      <c r="H70" s="131" t="s">
        <v>370</v>
      </c>
      <c r="I70" s="132" t="s">
        <v>49</v>
      </c>
      <c r="J70" s="147" t="s">
        <v>223</v>
      </c>
      <c r="K70" s="133">
        <v>57</v>
      </c>
      <c r="L70" s="134" t="str">
        <f>IF(ISERROR(VLOOKUP(K70,#REF!,2,FALSE))," ",VLOOKUP(K70,#REF!,2,FALSE))</f>
        <v xml:space="preserve"> </v>
      </c>
      <c r="M70" s="134" t="str">
        <f>IF(ISERROR(VLOOKUP(K70,#REF!,3,FALSE))," ",VLOOKUP(K70,#REF!,3,FALSE))</f>
        <v xml:space="preserve"> </v>
      </c>
      <c r="N70" s="135" t="s">
        <v>2563</v>
      </c>
      <c r="O70" s="179">
        <v>0</v>
      </c>
      <c r="P70" s="137" t="s">
        <v>2084</v>
      </c>
      <c r="Q70" s="138" t="s">
        <v>1010</v>
      </c>
      <c r="R70" s="137" t="s">
        <v>295</v>
      </c>
      <c r="S70" s="137" t="s">
        <v>79</v>
      </c>
      <c r="T70" s="139" t="s">
        <v>79</v>
      </c>
      <c r="U70" s="140" t="s">
        <v>79</v>
      </c>
      <c r="V70" s="165">
        <v>38500000</v>
      </c>
      <c r="W70" s="141">
        <v>-31716667</v>
      </c>
      <c r="X70" s="142"/>
      <c r="Y70" s="148"/>
      <c r="Z70" s="260">
        <f t="shared" si="0"/>
        <v>6783333</v>
      </c>
      <c r="AA70" s="263">
        <v>6783333</v>
      </c>
      <c r="AB70" s="168">
        <v>44221</v>
      </c>
      <c r="AC70" s="168">
        <v>44224</v>
      </c>
      <c r="AD70" s="168">
        <v>44435</v>
      </c>
      <c r="AE70" s="143">
        <v>210</v>
      </c>
      <c r="AF70" s="143">
        <v>0</v>
      </c>
      <c r="AG70" s="170">
        <v>0</v>
      </c>
      <c r="AH70" s="171" t="s">
        <v>79</v>
      </c>
      <c r="AI70" s="169" t="s">
        <v>79</v>
      </c>
      <c r="AJ70" s="169" t="s">
        <v>79</v>
      </c>
      <c r="AK70" s="169" t="s">
        <v>79</v>
      </c>
      <c r="AL70" s="143" t="s">
        <v>79</v>
      </c>
      <c r="AM70" s="143" t="s">
        <v>79</v>
      </c>
      <c r="AN70" s="143" t="s">
        <v>2610</v>
      </c>
      <c r="AO70" s="143" t="s">
        <v>79</v>
      </c>
      <c r="AP70" s="144">
        <f t="shared" si="1"/>
        <v>1</v>
      </c>
      <c r="AQ70" s="35"/>
      <c r="AR70" s="35"/>
      <c r="AS70" s="35"/>
      <c r="AT70" s="35"/>
      <c r="AU70" s="35"/>
      <c r="AV70" s="35"/>
    </row>
    <row r="71" spans="1:48" s="145" customFormat="1" ht="27.95" customHeight="1" x14ac:dyDescent="0.25">
      <c r="A71" s="126" t="s">
        <v>1507</v>
      </c>
      <c r="B71" s="126">
        <v>2021</v>
      </c>
      <c r="C71" s="126" t="s">
        <v>2661</v>
      </c>
      <c r="D71" s="127" t="s">
        <v>2662</v>
      </c>
      <c r="E71" s="128" t="s">
        <v>54</v>
      </c>
      <c r="F71" s="129" t="s">
        <v>27</v>
      </c>
      <c r="G71" s="130" t="s">
        <v>75</v>
      </c>
      <c r="H71" s="131" t="s">
        <v>371</v>
      </c>
      <c r="I71" s="132" t="s">
        <v>49</v>
      </c>
      <c r="J71" s="147" t="s">
        <v>223</v>
      </c>
      <c r="K71" s="133">
        <v>57</v>
      </c>
      <c r="L71" s="134" t="str">
        <f>IF(ISERROR(VLOOKUP(K71,#REF!,2,FALSE))," ",VLOOKUP(K71,#REF!,2,FALSE))</f>
        <v xml:space="preserve"> </v>
      </c>
      <c r="M71" s="134" t="str">
        <f>IF(ISERROR(VLOOKUP(K71,#REF!,3,FALSE))," ",VLOOKUP(K71,#REF!,3,FALSE))</f>
        <v xml:space="preserve"> </v>
      </c>
      <c r="N71" s="135" t="s">
        <v>2563</v>
      </c>
      <c r="O71" s="179">
        <v>0</v>
      </c>
      <c r="P71" s="137" t="s">
        <v>2085</v>
      </c>
      <c r="Q71" s="138" t="s">
        <v>1011</v>
      </c>
      <c r="R71" s="137" t="s">
        <v>295</v>
      </c>
      <c r="S71" s="137" t="s">
        <v>79</v>
      </c>
      <c r="T71" s="139" t="s">
        <v>79</v>
      </c>
      <c r="U71" s="140" t="s">
        <v>79</v>
      </c>
      <c r="V71" s="165">
        <v>31716667</v>
      </c>
      <c r="W71" s="141">
        <v>0</v>
      </c>
      <c r="X71" s="142"/>
      <c r="Y71" s="148"/>
      <c r="Z71" s="260">
        <f t="shared" si="0"/>
        <v>31716667</v>
      </c>
      <c r="AA71" s="263">
        <v>31716667</v>
      </c>
      <c r="AB71" s="168">
        <v>44221</v>
      </c>
      <c r="AC71" s="168">
        <v>44224</v>
      </c>
      <c r="AD71" s="168">
        <v>44435</v>
      </c>
      <c r="AE71" s="143">
        <v>210</v>
      </c>
      <c r="AF71" s="143">
        <v>0</v>
      </c>
      <c r="AG71" s="170">
        <v>0</v>
      </c>
      <c r="AH71" s="171" t="s">
        <v>79</v>
      </c>
      <c r="AI71" s="169" t="s">
        <v>79</v>
      </c>
      <c r="AJ71" s="169" t="s">
        <v>79</v>
      </c>
      <c r="AK71" s="169" t="s">
        <v>79</v>
      </c>
      <c r="AL71" s="143" t="s">
        <v>79</v>
      </c>
      <c r="AM71" s="143" t="s">
        <v>79</v>
      </c>
      <c r="AN71" s="143" t="s">
        <v>2610</v>
      </c>
      <c r="AO71" s="143" t="s">
        <v>79</v>
      </c>
      <c r="AP71" s="144">
        <f t="shared" si="1"/>
        <v>1</v>
      </c>
      <c r="AQ71" s="35"/>
      <c r="AR71" s="35"/>
      <c r="AS71" s="35"/>
      <c r="AT71" s="35"/>
      <c r="AU71" s="35"/>
      <c r="AV71" s="35"/>
    </row>
    <row r="72" spans="1:48" s="145" customFormat="1" ht="27.95" customHeight="1" x14ac:dyDescent="0.25">
      <c r="A72" s="126" t="s">
        <v>1508</v>
      </c>
      <c r="B72" s="126">
        <v>2021</v>
      </c>
      <c r="C72" s="126" t="s">
        <v>2663</v>
      </c>
      <c r="D72" s="127" t="s">
        <v>2664</v>
      </c>
      <c r="E72" s="128" t="s">
        <v>54</v>
      </c>
      <c r="F72" s="129" t="s">
        <v>27</v>
      </c>
      <c r="G72" s="130" t="s">
        <v>75</v>
      </c>
      <c r="H72" s="131" t="s">
        <v>372</v>
      </c>
      <c r="I72" s="132" t="s">
        <v>49</v>
      </c>
      <c r="J72" s="147" t="s">
        <v>223</v>
      </c>
      <c r="K72" s="133">
        <v>57</v>
      </c>
      <c r="L72" s="134" t="str">
        <f>IF(ISERROR(VLOOKUP(K72,#REF!,2,FALSE))," ",VLOOKUP(K72,#REF!,2,FALSE))</f>
        <v xml:space="preserve"> </v>
      </c>
      <c r="M72" s="134" t="str">
        <f>IF(ISERROR(VLOOKUP(K72,#REF!,3,FALSE))," ",VLOOKUP(K72,#REF!,3,FALSE))</f>
        <v xml:space="preserve"> </v>
      </c>
      <c r="N72" s="135" t="s">
        <v>2563</v>
      </c>
      <c r="O72" s="179">
        <v>0</v>
      </c>
      <c r="P72" s="137" t="s">
        <v>2086</v>
      </c>
      <c r="Q72" s="138" t="s">
        <v>1012</v>
      </c>
      <c r="R72" s="137" t="s">
        <v>295</v>
      </c>
      <c r="S72" s="137" t="s">
        <v>79</v>
      </c>
      <c r="T72" s="139" t="s">
        <v>79</v>
      </c>
      <c r="U72" s="140" t="s">
        <v>79</v>
      </c>
      <c r="V72" s="165">
        <v>38500000</v>
      </c>
      <c r="W72" s="141">
        <v>0</v>
      </c>
      <c r="X72" s="142"/>
      <c r="Y72" s="148"/>
      <c r="Z72" s="260">
        <f t="shared" si="0"/>
        <v>38500000</v>
      </c>
      <c r="AA72" s="263">
        <v>38500000</v>
      </c>
      <c r="AB72" s="168">
        <v>44218</v>
      </c>
      <c r="AC72" s="168">
        <v>44222</v>
      </c>
      <c r="AD72" s="168">
        <v>44433</v>
      </c>
      <c r="AE72" s="143">
        <v>210</v>
      </c>
      <c r="AF72" s="143">
        <v>0</v>
      </c>
      <c r="AG72" s="170">
        <v>0</v>
      </c>
      <c r="AH72" s="171" t="s">
        <v>79</v>
      </c>
      <c r="AI72" s="169" t="s">
        <v>79</v>
      </c>
      <c r="AJ72" s="169" t="s">
        <v>79</v>
      </c>
      <c r="AK72" s="169" t="s">
        <v>79</v>
      </c>
      <c r="AL72" s="143" t="s">
        <v>79</v>
      </c>
      <c r="AM72" s="143" t="s">
        <v>79</v>
      </c>
      <c r="AN72" s="143" t="s">
        <v>2610</v>
      </c>
      <c r="AO72" s="143" t="s">
        <v>79</v>
      </c>
      <c r="AP72" s="144">
        <f t="shared" si="1"/>
        <v>1</v>
      </c>
      <c r="AQ72" s="35"/>
      <c r="AR72" s="35"/>
      <c r="AS72" s="35"/>
      <c r="AT72" s="35"/>
      <c r="AU72" s="35"/>
      <c r="AV72" s="35"/>
    </row>
    <row r="73" spans="1:48" s="145" customFormat="1" ht="27.95" customHeight="1" x14ac:dyDescent="0.25">
      <c r="A73" s="126" t="s">
        <v>1509</v>
      </c>
      <c r="B73" s="126">
        <v>2021</v>
      </c>
      <c r="C73" s="126" t="s">
        <v>2665</v>
      </c>
      <c r="D73" s="127" t="s">
        <v>2666</v>
      </c>
      <c r="E73" s="128" t="s">
        <v>54</v>
      </c>
      <c r="F73" s="129" t="s">
        <v>27</v>
      </c>
      <c r="G73" s="130" t="s">
        <v>75</v>
      </c>
      <c r="H73" s="131" t="s">
        <v>373</v>
      </c>
      <c r="I73" s="132" t="s">
        <v>49</v>
      </c>
      <c r="J73" s="147" t="s">
        <v>223</v>
      </c>
      <c r="K73" s="133">
        <v>1</v>
      </c>
      <c r="L73" s="134" t="str">
        <f>IF(ISERROR(VLOOKUP(K73,#REF!,2,FALSE))," ",VLOOKUP(K73,#REF!,2,FALSE))</f>
        <v xml:space="preserve"> </v>
      </c>
      <c r="M73" s="134" t="str">
        <f>IF(ISERROR(VLOOKUP(K73,#REF!,3,FALSE))," ",VLOOKUP(K73,#REF!,3,FALSE))</f>
        <v xml:space="preserve"> </v>
      </c>
      <c r="N73" s="135" t="s">
        <v>2554</v>
      </c>
      <c r="O73" s="179">
        <v>0</v>
      </c>
      <c r="P73" s="137" t="s">
        <v>2087</v>
      </c>
      <c r="Q73" s="138" t="s">
        <v>1013</v>
      </c>
      <c r="R73" s="137" t="s">
        <v>295</v>
      </c>
      <c r="S73" s="137" t="s">
        <v>79</v>
      </c>
      <c r="T73" s="139" t="s">
        <v>79</v>
      </c>
      <c r="U73" s="140" t="s">
        <v>79</v>
      </c>
      <c r="V73" s="165">
        <v>39050000</v>
      </c>
      <c r="W73" s="141">
        <v>0</v>
      </c>
      <c r="X73" s="142"/>
      <c r="Y73" s="148"/>
      <c r="Z73" s="260">
        <f t="shared" si="0"/>
        <v>39050000</v>
      </c>
      <c r="AA73" s="263">
        <v>36210000</v>
      </c>
      <c r="AB73" s="168">
        <v>44218</v>
      </c>
      <c r="AC73" s="168">
        <v>44221</v>
      </c>
      <c r="AD73" s="168">
        <v>44554</v>
      </c>
      <c r="AE73" s="143">
        <v>150</v>
      </c>
      <c r="AF73" s="143">
        <v>0</v>
      </c>
      <c r="AG73" s="170">
        <v>0</v>
      </c>
      <c r="AH73" s="171" t="s">
        <v>79</v>
      </c>
      <c r="AI73" s="169" t="s">
        <v>79</v>
      </c>
      <c r="AJ73" s="169" t="s">
        <v>79</v>
      </c>
      <c r="AK73" s="169" t="s">
        <v>79</v>
      </c>
      <c r="AL73" s="143" t="s">
        <v>79</v>
      </c>
      <c r="AM73" s="143" t="s">
        <v>79</v>
      </c>
      <c r="AN73" s="143" t="s">
        <v>2610</v>
      </c>
      <c r="AO73" s="143" t="s">
        <v>79</v>
      </c>
      <c r="AP73" s="144">
        <f t="shared" si="1"/>
        <v>0.92727272727272725</v>
      </c>
      <c r="AQ73" s="35"/>
      <c r="AR73" s="35"/>
      <c r="AS73" s="35"/>
      <c r="AT73" s="35"/>
      <c r="AU73" s="35"/>
      <c r="AV73" s="35"/>
    </row>
    <row r="74" spans="1:48" s="145" customFormat="1" ht="27.95" customHeight="1" x14ac:dyDescent="0.25">
      <c r="A74" s="126" t="s">
        <v>1510</v>
      </c>
      <c r="B74" s="126">
        <v>2021</v>
      </c>
      <c r="C74" s="126" t="s">
        <v>2667</v>
      </c>
      <c r="D74" s="127" t="s">
        <v>2668</v>
      </c>
      <c r="E74" s="128" t="s">
        <v>54</v>
      </c>
      <c r="F74" s="129" t="s">
        <v>27</v>
      </c>
      <c r="G74" s="130" t="s">
        <v>75</v>
      </c>
      <c r="H74" s="131" t="s">
        <v>374</v>
      </c>
      <c r="I74" s="132" t="s">
        <v>49</v>
      </c>
      <c r="J74" s="147" t="s">
        <v>223</v>
      </c>
      <c r="K74" s="133">
        <v>57</v>
      </c>
      <c r="L74" s="134" t="str">
        <f>IF(ISERROR(VLOOKUP(K74,#REF!,2,FALSE))," ",VLOOKUP(K74,#REF!,2,FALSE))</f>
        <v xml:space="preserve"> </v>
      </c>
      <c r="M74" s="134" t="str">
        <f>IF(ISERROR(VLOOKUP(K74,#REF!,3,FALSE))," ",VLOOKUP(K74,#REF!,3,FALSE))</f>
        <v xml:space="preserve"> </v>
      </c>
      <c r="N74" s="135" t="s">
        <v>2553</v>
      </c>
      <c r="O74" s="179">
        <v>0</v>
      </c>
      <c r="P74" s="137" t="s">
        <v>2088</v>
      </c>
      <c r="Q74" s="138" t="s">
        <v>1014</v>
      </c>
      <c r="R74" s="137" t="s">
        <v>295</v>
      </c>
      <c r="S74" s="137" t="s">
        <v>79</v>
      </c>
      <c r="T74" s="139" t="s">
        <v>79</v>
      </c>
      <c r="U74" s="140" t="s">
        <v>79</v>
      </c>
      <c r="V74" s="165">
        <v>82720000</v>
      </c>
      <c r="W74" s="141">
        <v>0</v>
      </c>
      <c r="X74" s="142">
        <v>1</v>
      </c>
      <c r="Y74" s="148">
        <v>2506670</v>
      </c>
      <c r="Z74" s="260">
        <f t="shared" si="0"/>
        <v>85226670</v>
      </c>
      <c r="AA74" s="263">
        <v>77706667</v>
      </c>
      <c r="AB74" s="168">
        <v>44217</v>
      </c>
      <c r="AC74" s="168">
        <v>44217</v>
      </c>
      <c r="AD74" s="168">
        <v>44560</v>
      </c>
      <c r="AE74" s="143">
        <v>330</v>
      </c>
      <c r="AF74" s="143">
        <v>1</v>
      </c>
      <c r="AG74" s="170">
        <v>14</v>
      </c>
      <c r="AH74" s="171" t="s">
        <v>79</v>
      </c>
      <c r="AI74" s="169" t="s">
        <v>79</v>
      </c>
      <c r="AJ74" s="169" t="s">
        <v>79</v>
      </c>
      <c r="AK74" s="169" t="s">
        <v>79</v>
      </c>
      <c r="AL74" s="143" t="s">
        <v>79</v>
      </c>
      <c r="AM74" s="143" t="s">
        <v>79</v>
      </c>
      <c r="AN74" s="143" t="s">
        <v>2610</v>
      </c>
      <c r="AO74" s="143" t="s">
        <v>79</v>
      </c>
      <c r="AP74" s="144">
        <f t="shared" si="1"/>
        <v>0.9117646741331088</v>
      </c>
      <c r="AQ74" s="35"/>
      <c r="AR74" s="35"/>
      <c r="AS74" s="35"/>
      <c r="AT74" s="35"/>
      <c r="AU74" s="35"/>
      <c r="AV74" s="35"/>
    </row>
    <row r="75" spans="1:48" s="145" customFormat="1" ht="27.95" customHeight="1" x14ac:dyDescent="0.25">
      <c r="A75" s="126" t="s">
        <v>1511</v>
      </c>
      <c r="B75" s="126">
        <v>2021</v>
      </c>
      <c r="C75" s="126" t="s">
        <v>2669</v>
      </c>
      <c r="D75" s="127" t="s">
        <v>2670</v>
      </c>
      <c r="E75" s="128" t="s">
        <v>54</v>
      </c>
      <c r="F75" s="129" t="s">
        <v>27</v>
      </c>
      <c r="G75" s="130" t="s">
        <v>75</v>
      </c>
      <c r="H75" s="131" t="s">
        <v>375</v>
      </c>
      <c r="I75" s="132" t="s">
        <v>49</v>
      </c>
      <c r="J75" s="147" t="s">
        <v>223</v>
      </c>
      <c r="K75" s="133">
        <v>57</v>
      </c>
      <c r="L75" s="134" t="str">
        <f>IF(ISERROR(VLOOKUP(K75,#REF!,2,FALSE))," ",VLOOKUP(K75,#REF!,2,FALSE))</f>
        <v xml:space="preserve"> </v>
      </c>
      <c r="M75" s="134" t="str">
        <f>IF(ISERROR(VLOOKUP(K75,#REF!,3,FALSE))," ",VLOOKUP(K75,#REF!,3,FALSE))</f>
        <v xml:space="preserve"> </v>
      </c>
      <c r="N75" s="135" t="s">
        <v>2553</v>
      </c>
      <c r="O75" s="179">
        <v>0</v>
      </c>
      <c r="P75" s="137" t="s">
        <v>2089</v>
      </c>
      <c r="Q75" s="138" t="s">
        <v>1015</v>
      </c>
      <c r="R75" s="137" t="s">
        <v>295</v>
      </c>
      <c r="S75" s="137" t="s">
        <v>79</v>
      </c>
      <c r="T75" s="139" t="s">
        <v>79</v>
      </c>
      <c r="U75" s="140" t="s">
        <v>79</v>
      </c>
      <c r="V75" s="165">
        <v>84000000</v>
      </c>
      <c r="W75" s="141">
        <v>0</v>
      </c>
      <c r="X75" s="142">
        <v>1</v>
      </c>
      <c r="Y75" s="148">
        <v>8000000</v>
      </c>
      <c r="Z75" s="260">
        <f t="shared" si="0"/>
        <v>92000000</v>
      </c>
      <c r="AA75" s="263">
        <v>80266667</v>
      </c>
      <c r="AB75" s="168">
        <v>44217</v>
      </c>
      <c r="AC75" s="168">
        <v>44226</v>
      </c>
      <c r="AD75" s="168">
        <v>44575</v>
      </c>
      <c r="AE75" s="143">
        <v>345</v>
      </c>
      <c r="AF75" s="143">
        <v>1</v>
      </c>
      <c r="AG75" s="170">
        <v>14</v>
      </c>
      <c r="AH75" s="171" t="s">
        <v>79</v>
      </c>
      <c r="AI75" s="169" t="s">
        <v>79</v>
      </c>
      <c r="AJ75" s="169" t="s">
        <v>79</v>
      </c>
      <c r="AK75" s="169" t="s">
        <v>79</v>
      </c>
      <c r="AL75" s="143" t="s">
        <v>79</v>
      </c>
      <c r="AM75" s="143" t="s">
        <v>79</v>
      </c>
      <c r="AN75" s="143" t="s">
        <v>2610</v>
      </c>
      <c r="AO75" s="143" t="s">
        <v>79</v>
      </c>
      <c r="AP75" s="144">
        <f t="shared" si="1"/>
        <v>0.87246377173913048</v>
      </c>
      <c r="AQ75" s="35"/>
      <c r="AR75" s="35"/>
      <c r="AS75" s="35"/>
      <c r="AT75" s="35"/>
      <c r="AU75" s="35"/>
      <c r="AV75" s="35"/>
    </row>
    <row r="76" spans="1:48" s="145" customFormat="1" ht="27.95" customHeight="1" x14ac:dyDescent="0.25">
      <c r="A76" s="126" t="s">
        <v>1512</v>
      </c>
      <c r="B76" s="126">
        <v>2021</v>
      </c>
      <c r="C76" s="126" t="s">
        <v>2671</v>
      </c>
      <c r="D76" s="127" t="s">
        <v>2672</v>
      </c>
      <c r="E76" s="128" t="s">
        <v>54</v>
      </c>
      <c r="F76" s="129" t="s">
        <v>27</v>
      </c>
      <c r="G76" s="130" t="s">
        <v>75</v>
      </c>
      <c r="H76" s="131" t="s">
        <v>376</v>
      </c>
      <c r="I76" s="132" t="s">
        <v>49</v>
      </c>
      <c r="J76" s="147" t="s">
        <v>223</v>
      </c>
      <c r="K76" s="133">
        <v>57</v>
      </c>
      <c r="L76" s="134" t="str">
        <f>IF(ISERROR(VLOOKUP(K76,#REF!,2,FALSE))," ",VLOOKUP(K76,#REF!,2,FALSE))</f>
        <v xml:space="preserve"> </v>
      </c>
      <c r="M76" s="134" t="str">
        <f>IF(ISERROR(VLOOKUP(K76,#REF!,3,FALSE))," ",VLOOKUP(K76,#REF!,3,FALSE))</f>
        <v xml:space="preserve"> </v>
      </c>
      <c r="N76" s="135" t="s">
        <v>2553</v>
      </c>
      <c r="O76" s="179">
        <v>0</v>
      </c>
      <c r="P76" s="137" t="s">
        <v>2090</v>
      </c>
      <c r="Q76" s="138" t="s">
        <v>1016</v>
      </c>
      <c r="R76" s="137" t="s">
        <v>295</v>
      </c>
      <c r="S76" s="137" t="s">
        <v>79</v>
      </c>
      <c r="T76" s="139" t="s">
        <v>79</v>
      </c>
      <c r="U76" s="140" t="s">
        <v>79</v>
      </c>
      <c r="V76" s="165">
        <v>44835000</v>
      </c>
      <c r="W76" s="141">
        <v>0</v>
      </c>
      <c r="X76" s="142">
        <v>1</v>
      </c>
      <c r="Y76" s="148">
        <v>2562000</v>
      </c>
      <c r="Z76" s="260">
        <f t="shared" si="0"/>
        <v>47397000</v>
      </c>
      <c r="AA76" s="263">
        <v>43127000</v>
      </c>
      <c r="AB76" s="168">
        <v>44223</v>
      </c>
      <c r="AC76" s="168">
        <v>44224</v>
      </c>
      <c r="AD76" s="168">
        <v>44560</v>
      </c>
      <c r="AE76" s="143">
        <v>318</v>
      </c>
      <c r="AF76" s="143">
        <v>1</v>
      </c>
      <c r="AG76" s="170">
        <v>18</v>
      </c>
      <c r="AH76" s="171" t="s">
        <v>79</v>
      </c>
      <c r="AI76" s="169" t="s">
        <v>79</v>
      </c>
      <c r="AJ76" s="169" t="s">
        <v>79</v>
      </c>
      <c r="AK76" s="169" t="s">
        <v>79</v>
      </c>
      <c r="AL76" s="143" t="s">
        <v>79</v>
      </c>
      <c r="AM76" s="143" t="s">
        <v>79</v>
      </c>
      <c r="AN76" s="143" t="s">
        <v>2610</v>
      </c>
      <c r="AO76" s="143" t="s">
        <v>79</v>
      </c>
      <c r="AP76" s="144">
        <f t="shared" si="1"/>
        <v>0.90990990990990994</v>
      </c>
      <c r="AQ76" s="35"/>
      <c r="AR76" s="35"/>
      <c r="AS76" s="35"/>
      <c r="AT76" s="35"/>
      <c r="AU76" s="35"/>
      <c r="AV76" s="35"/>
    </row>
    <row r="77" spans="1:48" s="145" customFormat="1" ht="27.95" customHeight="1" x14ac:dyDescent="0.25">
      <c r="A77" s="126" t="s">
        <v>1513</v>
      </c>
      <c r="B77" s="126">
        <v>2021</v>
      </c>
      <c r="C77" s="126" t="s">
        <v>2673</v>
      </c>
      <c r="D77" s="127" t="s">
        <v>2674</v>
      </c>
      <c r="E77" s="128" t="s">
        <v>54</v>
      </c>
      <c r="F77" s="129" t="s">
        <v>27</v>
      </c>
      <c r="G77" s="130" t="s">
        <v>75</v>
      </c>
      <c r="H77" s="131" t="s">
        <v>377</v>
      </c>
      <c r="I77" s="132" t="s">
        <v>49</v>
      </c>
      <c r="J77" s="147" t="s">
        <v>223</v>
      </c>
      <c r="K77" s="133">
        <v>57</v>
      </c>
      <c r="L77" s="134" t="str">
        <f>IF(ISERROR(VLOOKUP(K77,#REF!,2,FALSE))," ",VLOOKUP(K77,#REF!,2,FALSE))</f>
        <v xml:space="preserve"> </v>
      </c>
      <c r="M77" s="134" t="str">
        <f>IF(ISERROR(VLOOKUP(K77,#REF!,3,FALSE))," ",VLOOKUP(K77,#REF!,3,FALSE))</f>
        <v xml:space="preserve"> </v>
      </c>
      <c r="N77" s="135" t="s">
        <v>2553</v>
      </c>
      <c r="O77" s="179">
        <v>0</v>
      </c>
      <c r="P77" s="137" t="s">
        <v>2091</v>
      </c>
      <c r="Q77" s="138" t="s">
        <v>1017</v>
      </c>
      <c r="R77" s="137" t="s">
        <v>295</v>
      </c>
      <c r="S77" s="137" t="s">
        <v>79</v>
      </c>
      <c r="T77" s="139" t="s">
        <v>79</v>
      </c>
      <c r="U77" s="140" t="s">
        <v>79</v>
      </c>
      <c r="V77" s="165">
        <v>70180000</v>
      </c>
      <c r="W77" s="141">
        <v>0</v>
      </c>
      <c r="X77" s="142">
        <v>1</v>
      </c>
      <c r="Y77" s="148">
        <v>2977333</v>
      </c>
      <c r="Z77" s="260">
        <f t="shared" si="0"/>
        <v>73157333</v>
      </c>
      <c r="AA77" s="263">
        <v>63800000</v>
      </c>
      <c r="AB77" s="168">
        <v>44223</v>
      </c>
      <c r="AC77" s="168">
        <v>44228</v>
      </c>
      <c r="AD77" s="168">
        <v>44575</v>
      </c>
      <c r="AE77" s="143">
        <v>330</v>
      </c>
      <c r="AF77" s="143">
        <v>1</v>
      </c>
      <c r="AG77" s="170">
        <v>14</v>
      </c>
      <c r="AH77" s="171" t="s">
        <v>79</v>
      </c>
      <c r="AI77" s="169" t="s">
        <v>79</v>
      </c>
      <c r="AJ77" s="169" t="s">
        <v>79</v>
      </c>
      <c r="AK77" s="169" t="s">
        <v>79</v>
      </c>
      <c r="AL77" s="143" t="s">
        <v>79</v>
      </c>
      <c r="AM77" s="143" t="s">
        <v>79</v>
      </c>
      <c r="AN77" s="143" t="s">
        <v>2610</v>
      </c>
      <c r="AO77" s="143" t="s">
        <v>79</v>
      </c>
      <c r="AP77" s="144">
        <f t="shared" si="1"/>
        <v>0.87209302722940985</v>
      </c>
      <c r="AQ77" s="35"/>
      <c r="AR77" s="35"/>
      <c r="AS77" s="35"/>
      <c r="AT77" s="35"/>
      <c r="AU77" s="35"/>
      <c r="AV77" s="35"/>
    </row>
    <row r="78" spans="1:48" s="145" customFormat="1" ht="27.95" customHeight="1" x14ac:dyDescent="0.25">
      <c r="A78" s="126" t="s">
        <v>1514</v>
      </c>
      <c r="B78" s="126">
        <v>2021</v>
      </c>
      <c r="C78" s="126" t="s">
        <v>2675</v>
      </c>
      <c r="D78" s="127" t="s">
        <v>2676</v>
      </c>
      <c r="E78" s="128" t="s">
        <v>54</v>
      </c>
      <c r="F78" s="129" t="s">
        <v>27</v>
      </c>
      <c r="G78" s="130" t="s">
        <v>75</v>
      </c>
      <c r="H78" s="131" t="s">
        <v>378</v>
      </c>
      <c r="I78" s="132" t="s">
        <v>49</v>
      </c>
      <c r="J78" s="147" t="s">
        <v>223</v>
      </c>
      <c r="K78" s="133">
        <v>57</v>
      </c>
      <c r="L78" s="134" t="str">
        <f>IF(ISERROR(VLOOKUP(K78,#REF!,2,FALSE))," ",VLOOKUP(K78,#REF!,2,FALSE))</f>
        <v xml:space="preserve"> </v>
      </c>
      <c r="M78" s="134" t="str">
        <f>IF(ISERROR(VLOOKUP(K78,#REF!,3,FALSE))," ",VLOOKUP(K78,#REF!,3,FALSE))</f>
        <v xml:space="preserve"> </v>
      </c>
      <c r="N78" s="135" t="s">
        <v>2553</v>
      </c>
      <c r="O78" s="179">
        <v>0</v>
      </c>
      <c r="P78" s="137" t="s">
        <v>2092</v>
      </c>
      <c r="Q78" s="138" t="s">
        <v>1018</v>
      </c>
      <c r="R78" s="137" t="s">
        <v>295</v>
      </c>
      <c r="S78" s="137" t="s">
        <v>79</v>
      </c>
      <c r="T78" s="139" t="s">
        <v>79</v>
      </c>
      <c r="U78" s="140" t="s">
        <v>79</v>
      </c>
      <c r="V78" s="165">
        <v>66990000</v>
      </c>
      <c r="W78" s="141">
        <v>0</v>
      </c>
      <c r="X78" s="142">
        <v>1</v>
      </c>
      <c r="Y78" s="148">
        <v>6167333</v>
      </c>
      <c r="Z78" s="260">
        <f t="shared" ref="Z78:Z141" si="2">+V78+W78+Y78</f>
        <v>73157333</v>
      </c>
      <c r="AA78" s="263">
        <v>63800000</v>
      </c>
      <c r="AB78" s="168">
        <v>44222</v>
      </c>
      <c r="AC78" s="168">
        <v>44228</v>
      </c>
      <c r="AD78" s="168">
        <v>44575</v>
      </c>
      <c r="AE78" s="143">
        <v>330</v>
      </c>
      <c r="AF78" s="143">
        <v>1</v>
      </c>
      <c r="AG78" s="170">
        <v>30</v>
      </c>
      <c r="AH78" s="171" t="s">
        <v>79</v>
      </c>
      <c r="AI78" s="169" t="s">
        <v>79</v>
      </c>
      <c r="AJ78" s="169" t="s">
        <v>79</v>
      </c>
      <c r="AK78" s="169" t="s">
        <v>79</v>
      </c>
      <c r="AL78" s="143" t="s">
        <v>79</v>
      </c>
      <c r="AM78" s="143" t="s">
        <v>79</v>
      </c>
      <c r="AN78" s="143" t="s">
        <v>2610</v>
      </c>
      <c r="AO78" s="143" t="s">
        <v>79</v>
      </c>
      <c r="AP78" s="144">
        <f t="shared" ref="AP78:AP141" si="3">IF(ISERROR(AA78/Z78),"-",(AA78/Z78))</f>
        <v>0.87209302722940985</v>
      </c>
      <c r="AQ78" s="35"/>
      <c r="AR78" s="35"/>
      <c r="AS78" s="35"/>
      <c r="AT78" s="35"/>
      <c r="AU78" s="35"/>
      <c r="AV78" s="35"/>
    </row>
    <row r="79" spans="1:48" s="145" customFormat="1" ht="27.95" customHeight="1" x14ac:dyDescent="0.25">
      <c r="A79" s="126" t="s">
        <v>1515</v>
      </c>
      <c r="B79" s="126">
        <v>2021</v>
      </c>
      <c r="C79" s="126" t="s">
        <v>2677</v>
      </c>
      <c r="D79" s="127" t="s">
        <v>2678</v>
      </c>
      <c r="E79" s="128" t="s">
        <v>54</v>
      </c>
      <c r="F79" s="129" t="s">
        <v>27</v>
      </c>
      <c r="G79" s="130" t="s">
        <v>75</v>
      </c>
      <c r="H79" s="131" t="s">
        <v>379</v>
      </c>
      <c r="I79" s="132" t="s">
        <v>49</v>
      </c>
      <c r="J79" s="147" t="s">
        <v>223</v>
      </c>
      <c r="K79" s="133">
        <v>57</v>
      </c>
      <c r="L79" s="134" t="str">
        <f>IF(ISERROR(VLOOKUP(K79,#REF!,2,FALSE))," ",VLOOKUP(K79,#REF!,2,FALSE))</f>
        <v xml:space="preserve"> </v>
      </c>
      <c r="M79" s="134" t="str">
        <f>IF(ISERROR(VLOOKUP(K79,#REF!,3,FALSE))," ",VLOOKUP(K79,#REF!,3,FALSE))</f>
        <v xml:space="preserve"> </v>
      </c>
      <c r="N79" s="135" t="s">
        <v>2553</v>
      </c>
      <c r="O79" s="179">
        <v>0</v>
      </c>
      <c r="P79" s="137" t="s">
        <v>2093</v>
      </c>
      <c r="Q79" s="138" t="s">
        <v>1019</v>
      </c>
      <c r="R79" s="137" t="s">
        <v>295</v>
      </c>
      <c r="S79" s="137" t="s">
        <v>79</v>
      </c>
      <c r="T79" s="139" t="s">
        <v>79</v>
      </c>
      <c r="U79" s="140" t="s">
        <v>79</v>
      </c>
      <c r="V79" s="165">
        <v>66990000</v>
      </c>
      <c r="W79" s="141">
        <v>-5742000</v>
      </c>
      <c r="X79" s="142"/>
      <c r="Y79" s="148"/>
      <c r="Z79" s="260">
        <f t="shared" si="2"/>
        <v>61248000</v>
      </c>
      <c r="AA79" s="263">
        <v>58058000</v>
      </c>
      <c r="AB79" s="168">
        <v>44223</v>
      </c>
      <c r="AC79" s="168">
        <v>44224</v>
      </c>
      <c r="AD79" s="168">
        <v>44542</v>
      </c>
      <c r="AE79" s="143">
        <v>315</v>
      </c>
      <c r="AF79" s="143">
        <v>0</v>
      </c>
      <c r="AG79" s="170">
        <v>0</v>
      </c>
      <c r="AH79" s="171" t="s">
        <v>79</v>
      </c>
      <c r="AI79" s="169" t="s">
        <v>79</v>
      </c>
      <c r="AJ79" s="169" t="s">
        <v>79</v>
      </c>
      <c r="AK79" s="169" t="s">
        <v>79</v>
      </c>
      <c r="AL79" s="143" t="s">
        <v>79</v>
      </c>
      <c r="AM79" s="143" t="s">
        <v>79</v>
      </c>
      <c r="AN79" s="143" t="s">
        <v>2610</v>
      </c>
      <c r="AO79" s="143" t="s">
        <v>79</v>
      </c>
      <c r="AP79" s="144">
        <f t="shared" si="3"/>
        <v>0.94791666666666663</v>
      </c>
      <c r="AQ79" s="35"/>
      <c r="AR79" s="35"/>
      <c r="AS79" s="35"/>
      <c r="AT79" s="35"/>
      <c r="AU79" s="35"/>
      <c r="AV79" s="35"/>
    </row>
    <row r="80" spans="1:48" s="145" customFormat="1" ht="27.95" customHeight="1" x14ac:dyDescent="0.25">
      <c r="A80" s="126" t="s">
        <v>1516</v>
      </c>
      <c r="B80" s="126">
        <v>2021</v>
      </c>
      <c r="C80" s="126" t="s">
        <v>2679</v>
      </c>
      <c r="D80" s="127" t="s">
        <v>2680</v>
      </c>
      <c r="E80" s="128" t="s">
        <v>54</v>
      </c>
      <c r="F80" s="129" t="s">
        <v>27</v>
      </c>
      <c r="G80" s="130" t="s">
        <v>75</v>
      </c>
      <c r="H80" s="131" t="s">
        <v>380</v>
      </c>
      <c r="I80" s="132" t="s">
        <v>49</v>
      </c>
      <c r="J80" s="147" t="s">
        <v>223</v>
      </c>
      <c r="K80" s="133">
        <v>57</v>
      </c>
      <c r="L80" s="134" t="str">
        <f>IF(ISERROR(VLOOKUP(K80,#REF!,2,FALSE))," ",VLOOKUP(K80,#REF!,2,FALSE))</f>
        <v xml:space="preserve"> </v>
      </c>
      <c r="M80" s="134" t="str">
        <f>IF(ISERROR(VLOOKUP(K80,#REF!,3,FALSE))," ",VLOOKUP(K80,#REF!,3,FALSE))</f>
        <v xml:space="preserve"> </v>
      </c>
      <c r="N80" s="135" t="s">
        <v>2553</v>
      </c>
      <c r="O80" s="179">
        <v>0</v>
      </c>
      <c r="P80" s="137" t="s">
        <v>2094</v>
      </c>
      <c r="Q80" s="138" t="s">
        <v>1020</v>
      </c>
      <c r="R80" s="137" t="s">
        <v>295</v>
      </c>
      <c r="S80" s="137" t="s">
        <v>79</v>
      </c>
      <c r="T80" s="139" t="s">
        <v>79</v>
      </c>
      <c r="U80" s="140" t="s">
        <v>79</v>
      </c>
      <c r="V80" s="165">
        <v>66990000</v>
      </c>
      <c r="W80" s="141">
        <v>0</v>
      </c>
      <c r="X80" s="142"/>
      <c r="Y80" s="148"/>
      <c r="Z80" s="260">
        <f t="shared" si="2"/>
        <v>66990000</v>
      </c>
      <c r="AA80" s="263">
        <v>38280000</v>
      </c>
      <c r="AB80" s="168">
        <v>44222</v>
      </c>
      <c r="AC80" s="168">
        <v>44228</v>
      </c>
      <c r="AD80" s="168">
        <v>44545</v>
      </c>
      <c r="AE80" s="143">
        <v>315</v>
      </c>
      <c r="AF80" s="143">
        <v>0</v>
      </c>
      <c r="AG80" s="170">
        <v>0</v>
      </c>
      <c r="AH80" s="171" t="s">
        <v>79</v>
      </c>
      <c r="AI80" s="169" t="s">
        <v>79</v>
      </c>
      <c r="AJ80" s="169" t="s">
        <v>79</v>
      </c>
      <c r="AK80" s="169" t="s">
        <v>79</v>
      </c>
      <c r="AL80" s="143" t="s">
        <v>79</v>
      </c>
      <c r="AM80" s="143" t="s">
        <v>79</v>
      </c>
      <c r="AN80" s="143" t="s">
        <v>2610</v>
      </c>
      <c r="AO80" s="143" t="s">
        <v>79</v>
      </c>
      <c r="AP80" s="144">
        <f t="shared" si="3"/>
        <v>0.5714285714285714</v>
      </c>
      <c r="AQ80" s="35"/>
      <c r="AR80" s="35"/>
      <c r="AS80" s="35"/>
      <c r="AT80" s="35"/>
      <c r="AU80" s="35"/>
      <c r="AV80" s="35"/>
    </row>
    <row r="81" spans="1:48" s="145" customFormat="1" ht="27.95" customHeight="1" x14ac:dyDescent="0.25">
      <c r="A81" s="126" t="s">
        <v>1517</v>
      </c>
      <c r="B81" s="126">
        <v>2021</v>
      </c>
      <c r="C81" s="126" t="s">
        <v>2681</v>
      </c>
      <c r="D81" s="127" t="s">
        <v>2682</v>
      </c>
      <c r="E81" s="128" t="s">
        <v>54</v>
      </c>
      <c r="F81" s="129" t="s">
        <v>27</v>
      </c>
      <c r="G81" s="130" t="s">
        <v>75</v>
      </c>
      <c r="H81" s="131" t="s">
        <v>381</v>
      </c>
      <c r="I81" s="132" t="s">
        <v>49</v>
      </c>
      <c r="J81" s="147" t="s">
        <v>223</v>
      </c>
      <c r="K81" s="133">
        <v>57</v>
      </c>
      <c r="L81" s="134" t="str">
        <f>IF(ISERROR(VLOOKUP(K81,#REF!,2,FALSE))," ",VLOOKUP(K81,#REF!,2,FALSE))</f>
        <v xml:space="preserve"> </v>
      </c>
      <c r="M81" s="134" t="str">
        <f>IF(ISERROR(VLOOKUP(K81,#REF!,3,FALSE))," ",VLOOKUP(K81,#REF!,3,FALSE))</f>
        <v xml:space="preserve"> </v>
      </c>
      <c r="N81" s="135" t="s">
        <v>2553</v>
      </c>
      <c r="O81" s="179">
        <v>0</v>
      </c>
      <c r="P81" s="137" t="s">
        <v>2095</v>
      </c>
      <c r="Q81" s="138" t="s">
        <v>1021</v>
      </c>
      <c r="R81" s="137" t="s">
        <v>295</v>
      </c>
      <c r="S81" s="137" t="s">
        <v>79</v>
      </c>
      <c r="T81" s="139" t="s">
        <v>79</v>
      </c>
      <c r="U81" s="140" t="s">
        <v>79</v>
      </c>
      <c r="V81" s="165">
        <v>66990000</v>
      </c>
      <c r="W81" s="141">
        <v>0</v>
      </c>
      <c r="X81" s="142">
        <v>1</v>
      </c>
      <c r="Y81" s="148">
        <v>6167333</v>
      </c>
      <c r="Z81" s="260">
        <f t="shared" si="2"/>
        <v>73157333</v>
      </c>
      <c r="AA81" s="263">
        <v>63800000</v>
      </c>
      <c r="AB81" s="168">
        <v>44223</v>
      </c>
      <c r="AC81" s="168">
        <v>44228</v>
      </c>
      <c r="AD81" s="168">
        <v>44575</v>
      </c>
      <c r="AE81" s="143">
        <v>315</v>
      </c>
      <c r="AF81" s="143">
        <v>1</v>
      </c>
      <c r="AG81" s="170">
        <v>30</v>
      </c>
      <c r="AH81" s="171" t="s">
        <v>79</v>
      </c>
      <c r="AI81" s="169" t="s">
        <v>79</v>
      </c>
      <c r="AJ81" s="169" t="s">
        <v>79</v>
      </c>
      <c r="AK81" s="169" t="s">
        <v>79</v>
      </c>
      <c r="AL81" s="143" t="s">
        <v>79</v>
      </c>
      <c r="AM81" s="143" t="s">
        <v>79</v>
      </c>
      <c r="AN81" s="143" t="s">
        <v>2610</v>
      </c>
      <c r="AO81" s="143" t="s">
        <v>79</v>
      </c>
      <c r="AP81" s="144">
        <f t="shared" si="3"/>
        <v>0.87209302722940985</v>
      </c>
      <c r="AQ81" s="35"/>
      <c r="AR81" s="35"/>
      <c r="AS81" s="35"/>
      <c r="AT81" s="35"/>
      <c r="AU81" s="35"/>
      <c r="AV81" s="35"/>
    </row>
    <row r="82" spans="1:48" s="145" customFormat="1" ht="27.95" customHeight="1" x14ac:dyDescent="0.25">
      <c r="A82" s="126" t="s">
        <v>1518</v>
      </c>
      <c r="B82" s="126">
        <v>2021</v>
      </c>
      <c r="C82" s="126" t="s">
        <v>2683</v>
      </c>
      <c r="D82" s="127" t="s">
        <v>2684</v>
      </c>
      <c r="E82" s="128" t="s">
        <v>54</v>
      </c>
      <c r="F82" s="129" t="s">
        <v>27</v>
      </c>
      <c r="G82" s="130" t="s">
        <v>75</v>
      </c>
      <c r="H82" s="131" t="s">
        <v>382</v>
      </c>
      <c r="I82" s="132" t="s">
        <v>49</v>
      </c>
      <c r="J82" s="147" t="s">
        <v>223</v>
      </c>
      <c r="K82" s="133">
        <v>57</v>
      </c>
      <c r="L82" s="134" t="str">
        <f>IF(ISERROR(VLOOKUP(K82,#REF!,2,FALSE))," ",VLOOKUP(K82,#REF!,2,FALSE))</f>
        <v xml:space="preserve"> </v>
      </c>
      <c r="M82" s="134" t="str">
        <f>IF(ISERROR(VLOOKUP(K82,#REF!,3,FALSE))," ",VLOOKUP(K82,#REF!,3,FALSE))</f>
        <v xml:space="preserve"> </v>
      </c>
      <c r="N82" s="135" t="s">
        <v>2553</v>
      </c>
      <c r="O82" s="179">
        <v>0</v>
      </c>
      <c r="P82" s="137" t="s">
        <v>2096</v>
      </c>
      <c r="Q82" s="138" t="s">
        <v>1022</v>
      </c>
      <c r="R82" s="137" t="s">
        <v>295</v>
      </c>
      <c r="S82" s="137" t="s">
        <v>79</v>
      </c>
      <c r="T82" s="139" t="s">
        <v>79</v>
      </c>
      <c r="U82" s="140" t="s">
        <v>79</v>
      </c>
      <c r="V82" s="165">
        <v>66990000</v>
      </c>
      <c r="W82" s="141">
        <v>0</v>
      </c>
      <c r="X82" s="142">
        <v>1</v>
      </c>
      <c r="Y82" s="148">
        <v>6167333</v>
      </c>
      <c r="Z82" s="260">
        <f t="shared" si="2"/>
        <v>73157333</v>
      </c>
      <c r="AA82" s="263">
        <v>57420000</v>
      </c>
      <c r="AB82" s="168">
        <v>44223</v>
      </c>
      <c r="AC82" s="168">
        <v>44228</v>
      </c>
      <c r="AD82" s="168">
        <v>44575</v>
      </c>
      <c r="AE82" s="143">
        <v>345</v>
      </c>
      <c r="AF82" s="143">
        <v>1</v>
      </c>
      <c r="AG82" s="170">
        <v>30</v>
      </c>
      <c r="AH82" s="171" t="s">
        <v>79</v>
      </c>
      <c r="AI82" s="169" t="s">
        <v>79</v>
      </c>
      <c r="AJ82" s="169" t="s">
        <v>79</v>
      </c>
      <c r="AK82" s="169" t="s">
        <v>79</v>
      </c>
      <c r="AL82" s="143" t="s">
        <v>79</v>
      </c>
      <c r="AM82" s="143" t="s">
        <v>79</v>
      </c>
      <c r="AN82" s="143" t="s">
        <v>2610</v>
      </c>
      <c r="AO82" s="143" t="s">
        <v>79</v>
      </c>
      <c r="AP82" s="144">
        <f t="shared" si="3"/>
        <v>0.78488372450646882</v>
      </c>
      <c r="AQ82" s="35"/>
      <c r="AR82" s="35"/>
      <c r="AS82" s="35"/>
      <c r="AT82" s="35"/>
      <c r="AU82" s="35"/>
      <c r="AV82" s="35"/>
    </row>
    <row r="83" spans="1:48" s="145" customFormat="1" ht="27.95" customHeight="1" x14ac:dyDescent="0.25">
      <c r="A83" s="126" t="s">
        <v>1519</v>
      </c>
      <c r="B83" s="126">
        <v>2021</v>
      </c>
      <c r="C83" s="126" t="s">
        <v>2685</v>
      </c>
      <c r="D83" s="127" t="s">
        <v>2686</v>
      </c>
      <c r="E83" s="128" t="s">
        <v>54</v>
      </c>
      <c r="F83" s="129" t="s">
        <v>27</v>
      </c>
      <c r="G83" s="130" t="s">
        <v>75</v>
      </c>
      <c r="H83" s="131" t="s">
        <v>383</v>
      </c>
      <c r="I83" s="132" t="s">
        <v>49</v>
      </c>
      <c r="J83" s="147" t="s">
        <v>223</v>
      </c>
      <c r="K83" s="133">
        <v>6</v>
      </c>
      <c r="L83" s="134" t="str">
        <f>IF(ISERROR(VLOOKUP(K83,#REF!,2,FALSE))," ",VLOOKUP(K83,#REF!,2,FALSE))</f>
        <v xml:space="preserve"> </v>
      </c>
      <c r="M83" s="134" t="str">
        <f>IF(ISERROR(VLOOKUP(K83,#REF!,3,FALSE))," ",VLOOKUP(K83,#REF!,3,FALSE))</f>
        <v xml:space="preserve"> </v>
      </c>
      <c r="N83" s="135" t="s">
        <v>2564</v>
      </c>
      <c r="O83" s="179">
        <v>0</v>
      </c>
      <c r="P83" s="137" t="s">
        <v>2097</v>
      </c>
      <c r="Q83" s="138" t="s">
        <v>1023</v>
      </c>
      <c r="R83" s="137" t="s">
        <v>295</v>
      </c>
      <c r="S83" s="137" t="s">
        <v>79</v>
      </c>
      <c r="T83" s="139" t="s">
        <v>79</v>
      </c>
      <c r="U83" s="140" t="s">
        <v>79</v>
      </c>
      <c r="V83" s="165">
        <v>70180000</v>
      </c>
      <c r="W83" s="141">
        <v>-58696000</v>
      </c>
      <c r="X83" s="142"/>
      <c r="Y83" s="148"/>
      <c r="Z83" s="260">
        <f t="shared" si="2"/>
        <v>11484000</v>
      </c>
      <c r="AA83" s="263">
        <v>11484000</v>
      </c>
      <c r="AB83" s="168">
        <v>44223</v>
      </c>
      <c r="AC83" s="168">
        <v>44228</v>
      </c>
      <c r="AD83" s="168">
        <v>44575</v>
      </c>
      <c r="AE83" s="143">
        <v>345</v>
      </c>
      <c r="AF83" s="143">
        <v>1</v>
      </c>
      <c r="AG83" s="170">
        <v>30</v>
      </c>
      <c r="AH83" s="171" t="s">
        <v>79</v>
      </c>
      <c r="AI83" s="169" t="s">
        <v>79</v>
      </c>
      <c r="AJ83" s="169" t="s">
        <v>79</v>
      </c>
      <c r="AK83" s="169" t="s">
        <v>79</v>
      </c>
      <c r="AL83" s="143" t="s">
        <v>79</v>
      </c>
      <c r="AM83" s="143" t="s">
        <v>79</v>
      </c>
      <c r="AN83" s="143" t="s">
        <v>2610</v>
      </c>
      <c r="AO83" s="143" t="s">
        <v>79</v>
      </c>
      <c r="AP83" s="144">
        <f t="shared" si="3"/>
        <v>1</v>
      </c>
      <c r="AQ83" s="35"/>
      <c r="AR83" s="35"/>
      <c r="AS83" s="35"/>
      <c r="AT83" s="35"/>
      <c r="AU83" s="35"/>
      <c r="AV83" s="35"/>
    </row>
    <row r="84" spans="1:48" s="145" customFormat="1" ht="27.95" customHeight="1" x14ac:dyDescent="0.25">
      <c r="A84" s="126" t="s">
        <v>1519</v>
      </c>
      <c r="B84" s="126">
        <v>2021</v>
      </c>
      <c r="C84" s="126" t="s">
        <v>2685</v>
      </c>
      <c r="D84" s="127" t="s">
        <v>2686</v>
      </c>
      <c r="E84" s="128" t="s">
        <v>54</v>
      </c>
      <c r="F84" s="129" t="s">
        <v>27</v>
      </c>
      <c r="G84" s="130" t="s">
        <v>75</v>
      </c>
      <c r="H84" s="131" t="s">
        <v>384</v>
      </c>
      <c r="I84" s="132" t="s">
        <v>49</v>
      </c>
      <c r="J84" s="147" t="s">
        <v>223</v>
      </c>
      <c r="K84" s="133">
        <v>6</v>
      </c>
      <c r="L84" s="134" t="str">
        <f>IF(ISERROR(VLOOKUP(K84,#REF!,2,FALSE))," ",VLOOKUP(K84,#REF!,2,FALSE))</f>
        <v xml:space="preserve"> </v>
      </c>
      <c r="M84" s="134" t="str">
        <f>IF(ISERROR(VLOOKUP(K84,#REF!,3,FALSE))," ",VLOOKUP(K84,#REF!,3,FALSE))</f>
        <v xml:space="preserve"> </v>
      </c>
      <c r="N84" s="135" t="s">
        <v>2564</v>
      </c>
      <c r="O84" s="179">
        <v>0</v>
      </c>
      <c r="P84" s="137" t="s">
        <v>2098</v>
      </c>
      <c r="Q84" s="138" t="s">
        <v>1024</v>
      </c>
      <c r="R84" s="137" t="s">
        <v>295</v>
      </c>
      <c r="S84" s="137" t="s">
        <v>79</v>
      </c>
      <c r="T84" s="139" t="s">
        <v>79</v>
      </c>
      <c r="U84" s="140" t="s">
        <v>79</v>
      </c>
      <c r="V84" s="165">
        <v>58696000</v>
      </c>
      <c r="W84" s="141">
        <v>0</v>
      </c>
      <c r="X84" s="142">
        <v>1</v>
      </c>
      <c r="Y84" s="148">
        <v>2977333</v>
      </c>
      <c r="Z84" s="260">
        <f t="shared" si="2"/>
        <v>61673333</v>
      </c>
      <c r="AA84" s="263">
        <v>52316000</v>
      </c>
      <c r="AB84" s="168">
        <v>44223</v>
      </c>
      <c r="AC84" s="168">
        <v>44228</v>
      </c>
      <c r="AD84" s="168">
        <v>44575</v>
      </c>
      <c r="AE84" s="143">
        <v>345</v>
      </c>
      <c r="AF84" s="143">
        <v>1</v>
      </c>
      <c r="AG84" s="170">
        <v>30</v>
      </c>
      <c r="AH84" s="171" t="s">
        <v>79</v>
      </c>
      <c r="AI84" s="169" t="s">
        <v>79</v>
      </c>
      <c r="AJ84" s="169" t="s">
        <v>79</v>
      </c>
      <c r="AK84" s="169" t="s">
        <v>79</v>
      </c>
      <c r="AL84" s="143" t="s">
        <v>79</v>
      </c>
      <c r="AM84" s="143" t="s">
        <v>79</v>
      </c>
      <c r="AN84" s="143" t="s">
        <v>2610</v>
      </c>
      <c r="AO84" s="143" t="s">
        <v>79</v>
      </c>
      <c r="AP84" s="144">
        <f t="shared" si="3"/>
        <v>0.84827586665374477</v>
      </c>
      <c r="AQ84" s="35"/>
      <c r="AR84" s="35"/>
      <c r="AS84" s="35"/>
      <c r="AT84" s="35"/>
      <c r="AU84" s="35"/>
      <c r="AV84" s="35"/>
    </row>
    <row r="85" spans="1:48" s="145" customFormat="1" ht="27.95" customHeight="1" x14ac:dyDescent="0.25">
      <c r="A85" s="126" t="s">
        <v>1520</v>
      </c>
      <c r="B85" s="126">
        <v>2021</v>
      </c>
      <c r="C85" s="126" t="s">
        <v>2687</v>
      </c>
      <c r="D85" s="127" t="s">
        <v>2688</v>
      </c>
      <c r="E85" s="128" t="s">
        <v>54</v>
      </c>
      <c r="F85" s="129" t="s">
        <v>27</v>
      </c>
      <c r="G85" s="130" t="s">
        <v>75</v>
      </c>
      <c r="H85" s="131" t="s">
        <v>385</v>
      </c>
      <c r="I85" s="132" t="s">
        <v>49</v>
      </c>
      <c r="J85" s="147" t="s">
        <v>223</v>
      </c>
      <c r="K85" s="133">
        <v>57</v>
      </c>
      <c r="L85" s="134" t="str">
        <f>IF(ISERROR(VLOOKUP(K85,#REF!,2,FALSE))," ",VLOOKUP(K85,#REF!,2,FALSE))</f>
        <v xml:space="preserve"> </v>
      </c>
      <c r="M85" s="134" t="str">
        <f>IF(ISERROR(VLOOKUP(K85,#REF!,3,FALSE))," ",VLOOKUP(K85,#REF!,3,FALSE))</f>
        <v xml:space="preserve"> </v>
      </c>
      <c r="N85" s="135" t="s">
        <v>2553</v>
      </c>
      <c r="O85" s="179">
        <v>0</v>
      </c>
      <c r="P85" s="137" t="s">
        <v>2099</v>
      </c>
      <c r="Q85" s="138" t="s">
        <v>1025</v>
      </c>
      <c r="R85" s="137" t="s">
        <v>295</v>
      </c>
      <c r="S85" s="137" t="s">
        <v>79</v>
      </c>
      <c r="T85" s="139" t="s">
        <v>79</v>
      </c>
      <c r="U85" s="140" t="s">
        <v>79</v>
      </c>
      <c r="V85" s="165">
        <v>66990000</v>
      </c>
      <c r="W85" s="141">
        <v>0</v>
      </c>
      <c r="X85" s="142">
        <v>1</v>
      </c>
      <c r="Y85" s="148">
        <v>3190000</v>
      </c>
      <c r="Z85" s="260">
        <f t="shared" si="2"/>
        <v>70180000</v>
      </c>
      <c r="AA85" s="263">
        <v>63800000</v>
      </c>
      <c r="AB85" s="168">
        <v>44223</v>
      </c>
      <c r="AC85" s="168">
        <v>44228</v>
      </c>
      <c r="AD85" s="168">
        <v>44560</v>
      </c>
      <c r="AE85" s="143">
        <v>345</v>
      </c>
      <c r="AF85" s="143">
        <v>1</v>
      </c>
      <c r="AG85" s="170">
        <v>30</v>
      </c>
      <c r="AH85" s="171" t="s">
        <v>79</v>
      </c>
      <c r="AI85" s="169" t="s">
        <v>79</v>
      </c>
      <c r="AJ85" s="169" t="s">
        <v>79</v>
      </c>
      <c r="AK85" s="169" t="s">
        <v>79</v>
      </c>
      <c r="AL85" s="143" t="s">
        <v>79</v>
      </c>
      <c r="AM85" s="143" t="s">
        <v>79</v>
      </c>
      <c r="AN85" s="143" t="s">
        <v>2610</v>
      </c>
      <c r="AO85" s="143" t="s">
        <v>79</v>
      </c>
      <c r="AP85" s="144">
        <f t="shared" si="3"/>
        <v>0.90909090909090906</v>
      </c>
      <c r="AQ85" s="35"/>
      <c r="AR85" s="35"/>
      <c r="AS85" s="35"/>
      <c r="AT85" s="35"/>
      <c r="AU85" s="35"/>
      <c r="AV85" s="35"/>
    </row>
    <row r="86" spans="1:48" s="145" customFormat="1" ht="27.95" customHeight="1" x14ac:dyDescent="0.25">
      <c r="A86" s="126" t="s">
        <v>1521</v>
      </c>
      <c r="B86" s="126">
        <v>2021</v>
      </c>
      <c r="C86" s="126" t="s">
        <v>2689</v>
      </c>
      <c r="D86" s="127" t="s">
        <v>2690</v>
      </c>
      <c r="E86" s="128" t="s">
        <v>54</v>
      </c>
      <c r="F86" s="129" t="s">
        <v>27</v>
      </c>
      <c r="G86" s="130" t="s">
        <v>75</v>
      </c>
      <c r="H86" s="131" t="s">
        <v>386</v>
      </c>
      <c r="I86" s="132" t="s">
        <v>49</v>
      </c>
      <c r="J86" s="147" t="s">
        <v>223</v>
      </c>
      <c r="K86" s="133">
        <v>57</v>
      </c>
      <c r="L86" s="134" t="str">
        <f>IF(ISERROR(VLOOKUP(K86,#REF!,2,FALSE))," ",VLOOKUP(K86,#REF!,2,FALSE))</f>
        <v xml:space="preserve"> </v>
      </c>
      <c r="M86" s="134" t="str">
        <f>IF(ISERROR(VLOOKUP(K86,#REF!,3,FALSE))," ",VLOOKUP(K86,#REF!,3,FALSE))</f>
        <v xml:space="preserve"> </v>
      </c>
      <c r="N86" s="135" t="s">
        <v>2553</v>
      </c>
      <c r="O86" s="179">
        <v>0</v>
      </c>
      <c r="P86" s="137" t="s">
        <v>2100</v>
      </c>
      <c r="Q86" s="138" t="s">
        <v>1026</v>
      </c>
      <c r="R86" s="137" t="s">
        <v>295</v>
      </c>
      <c r="S86" s="137" t="s">
        <v>79</v>
      </c>
      <c r="T86" s="139" t="s">
        <v>79</v>
      </c>
      <c r="U86" s="140" t="s">
        <v>79</v>
      </c>
      <c r="V86" s="165">
        <v>78960000</v>
      </c>
      <c r="W86" s="141">
        <v>0</v>
      </c>
      <c r="X86" s="142">
        <v>1</v>
      </c>
      <c r="Y86" s="148">
        <v>7269333</v>
      </c>
      <c r="Z86" s="260">
        <f t="shared" si="2"/>
        <v>86229333</v>
      </c>
      <c r="AA86" s="263">
        <v>75200000</v>
      </c>
      <c r="AB86" s="168">
        <v>44223</v>
      </c>
      <c r="AC86" s="168">
        <v>44228</v>
      </c>
      <c r="AD86" s="168">
        <v>44575</v>
      </c>
      <c r="AE86" s="143">
        <v>345</v>
      </c>
      <c r="AF86" s="143">
        <v>1</v>
      </c>
      <c r="AG86" s="170">
        <v>30</v>
      </c>
      <c r="AH86" s="171" t="s">
        <v>79</v>
      </c>
      <c r="AI86" s="169" t="s">
        <v>79</v>
      </c>
      <c r="AJ86" s="169" t="s">
        <v>79</v>
      </c>
      <c r="AK86" s="169" t="s">
        <v>79</v>
      </c>
      <c r="AL86" s="143" t="s">
        <v>79</v>
      </c>
      <c r="AM86" s="143" t="s">
        <v>79</v>
      </c>
      <c r="AN86" s="143" t="s">
        <v>2610</v>
      </c>
      <c r="AO86" s="143" t="s">
        <v>79</v>
      </c>
      <c r="AP86" s="144">
        <f t="shared" si="3"/>
        <v>0.87209302662702959</v>
      </c>
      <c r="AQ86" s="35"/>
      <c r="AR86" s="35"/>
      <c r="AS86" s="35"/>
      <c r="AT86" s="35"/>
      <c r="AU86" s="35"/>
      <c r="AV86" s="35"/>
    </row>
    <row r="87" spans="1:48" s="145" customFormat="1" ht="27.95" customHeight="1" x14ac:dyDescent="0.25">
      <c r="A87" s="126" t="s">
        <v>1522</v>
      </c>
      <c r="B87" s="126">
        <v>2021</v>
      </c>
      <c r="C87" s="126" t="s">
        <v>2691</v>
      </c>
      <c r="D87" s="127" t="s">
        <v>2692</v>
      </c>
      <c r="E87" s="128" t="s">
        <v>54</v>
      </c>
      <c r="F87" s="129" t="s">
        <v>27</v>
      </c>
      <c r="G87" s="130" t="s">
        <v>75</v>
      </c>
      <c r="H87" s="131" t="s">
        <v>387</v>
      </c>
      <c r="I87" s="132" t="s">
        <v>49</v>
      </c>
      <c r="J87" s="147" t="s">
        <v>223</v>
      </c>
      <c r="K87" s="133">
        <v>57</v>
      </c>
      <c r="L87" s="134" t="str">
        <f>IF(ISERROR(VLOOKUP(K87,#REF!,2,FALSE))," ",VLOOKUP(K87,#REF!,2,FALSE))</f>
        <v xml:space="preserve"> </v>
      </c>
      <c r="M87" s="134" t="str">
        <f>IF(ISERROR(VLOOKUP(K87,#REF!,3,FALSE))," ",VLOOKUP(K87,#REF!,3,FALSE))</f>
        <v xml:space="preserve"> </v>
      </c>
      <c r="N87" s="135" t="s">
        <v>2553</v>
      </c>
      <c r="O87" s="179">
        <v>0</v>
      </c>
      <c r="P87" s="137" t="s">
        <v>2101</v>
      </c>
      <c r="Q87" s="138" t="s">
        <v>1027</v>
      </c>
      <c r="R87" s="137" t="s">
        <v>295</v>
      </c>
      <c r="S87" s="137" t="s">
        <v>79</v>
      </c>
      <c r="T87" s="139" t="s">
        <v>79</v>
      </c>
      <c r="U87" s="140" t="s">
        <v>79</v>
      </c>
      <c r="V87" s="165">
        <v>78960000</v>
      </c>
      <c r="W87" s="141">
        <v>0</v>
      </c>
      <c r="X87" s="142">
        <v>1</v>
      </c>
      <c r="Y87" s="148">
        <v>3258666</v>
      </c>
      <c r="Z87" s="260">
        <f t="shared" si="2"/>
        <v>82218666</v>
      </c>
      <c r="AA87" s="263">
        <v>67178667</v>
      </c>
      <c r="AB87" s="168">
        <v>44223</v>
      </c>
      <c r="AC87" s="168">
        <v>44230</v>
      </c>
      <c r="AD87" s="168">
        <v>44560</v>
      </c>
      <c r="AE87" s="143">
        <v>328</v>
      </c>
      <c r="AF87" s="143">
        <v>1</v>
      </c>
      <c r="AG87" s="170">
        <v>13</v>
      </c>
      <c r="AH87" s="171" t="s">
        <v>79</v>
      </c>
      <c r="AI87" s="169" t="s">
        <v>79</v>
      </c>
      <c r="AJ87" s="169" t="s">
        <v>79</v>
      </c>
      <c r="AK87" s="169" t="s">
        <v>79</v>
      </c>
      <c r="AL87" s="143" t="s">
        <v>79</v>
      </c>
      <c r="AM87" s="143" t="s">
        <v>79</v>
      </c>
      <c r="AN87" s="143" t="s">
        <v>2610</v>
      </c>
      <c r="AO87" s="143" t="s">
        <v>79</v>
      </c>
      <c r="AP87" s="144">
        <f t="shared" si="3"/>
        <v>0.81707318141114083</v>
      </c>
      <c r="AQ87" s="35"/>
      <c r="AR87" s="35"/>
      <c r="AS87" s="35"/>
      <c r="AT87" s="35"/>
      <c r="AU87" s="35"/>
      <c r="AV87" s="35"/>
    </row>
    <row r="88" spans="1:48" s="145" customFormat="1" ht="27.95" customHeight="1" x14ac:dyDescent="0.25">
      <c r="A88" s="126" t="s">
        <v>1523</v>
      </c>
      <c r="B88" s="126">
        <v>2021</v>
      </c>
      <c r="C88" s="126" t="s">
        <v>2693</v>
      </c>
      <c r="D88" s="127" t="s">
        <v>2694</v>
      </c>
      <c r="E88" s="128" t="s">
        <v>54</v>
      </c>
      <c r="F88" s="129" t="s">
        <v>27</v>
      </c>
      <c r="G88" s="130" t="s">
        <v>75</v>
      </c>
      <c r="H88" s="131" t="s">
        <v>388</v>
      </c>
      <c r="I88" s="132" t="s">
        <v>49</v>
      </c>
      <c r="J88" s="147" t="s">
        <v>223</v>
      </c>
      <c r="K88" s="133">
        <v>57</v>
      </c>
      <c r="L88" s="134" t="str">
        <f>IF(ISERROR(VLOOKUP(K88,#REF!,2,FALSE))," ",VLOOKUP(K88,#REF!,2,FALSE))</f>
        <v xml:space="preserve"> </v>
      </c>
      <c r="M88" s="134" t="str">
        <f>IF(ISERROR(VLOOKUP(K88,#REF!,3,FALSE))," ",VLOOKUP(K88,#REF!,3,FALSE))</f>
        <v xml:space="preserve"> </v>
      </c>
      <c r="N88" s="135" t="s">
        <v>2563</v>
      </c>
      <c r="O88" s="179">
        <v>0</v>
      </c>
      <c r="P88" s="137" t="s">
        <v>2102</v>
      </c>
      <c r="Q88" s="138" t="s">
        <v>1028</v>
      </c>
      <c r="R88" s="137" t="s">
        <v>295</v>
      </c>
      <c r="S88" s="137" t="s">
        <v>79</v>
      </c>
      <c r="T88" s="139" t="s">
        <v>79</v>
      </c>
      <c r="U88" s="140" t="s">
        <v>79</v>
      </c>
      <c r="V88" s="165">
        <v>29890000</v>
      </c>
      <c r="W88" s="141">
        <v>0</v>
      </c>
      <c r="X88" s="142"/>
      <c r="Y88" s="148"/>
      <c r="Z88" s="260">
        <f t="shared" si="2"/>
        <v>29890000</v>
      </c>
      <c r="AA88" s="263">
        <v>29890000</v>
      </c>
      <c r="AB88" s="168">
        <v>44223</v>
      </c>
      <c r="AC88" s="168">
        <v>44225</v>
      </c>
      <c r="AD88" s="168">
        <v>44436</v>
      </c>
      <c r="AE88" s="143">
        <v>210</v>
      </c>
      <c r="AF88" s="143">
        <v>0</v>
      </c>
      <c r="AG88" s="170">
        <v>0</v>
      </c>
      <c r="AH88" s="171" t="s">
        <v>79</v>
      </c>
      <c r="AI88" s="169" t="s">
        <v>79</v>
      </c>
      <c r="AJ88" s="169" t="s">
        <v>79</v>
      </c>
      <c r="AK88" s="169" t="s">
        <v>79</v>
      </c>
      <c r="AL88" s="143" t="s">
        <v>79</v>
      </c>
      <c r="AM88" s="143" t="s">
        <v>79</v>
      </c>
      <c r="AN88" s="143" t="s">
        <v>2610</v>
      </c>
      <c r="AO88" s="143" t="s">
        <v>79</v>
      </c>
      <c r="AP88" s="144">
        <f t="shared" si="3"/>
        <v>1</v>
      </c>
      <c r="AQ88" s="35"/>
      <c r="AR88" s="35"/>
      <c r="AS88" s="35"/>
      <c r="AT88" s="35"/>
      <c r="AU88" s="35"/>
      <c r="AV88" s="35"/>
    </row>
    <row r="89" spans="1:48" s="145" customFormat="1" ht="27.95" customHeight="1" x14ac:dyDescent="0.25">
      <c r="A89" s="126" t="s">
        <v>1524</v>
      </c>
      <c r="B89" s="126">
        <v>2021</v>
      </c>
      <c r="C89" s="126" t="s">
        <v>2695</v>
      </c>
      <c r="D89" s="127" t="s">
        <v>2696</v>
      </c>
      <c r="E89" s="128" t="s">
        <v>54</v>
      </c>
      <c r="F89" s="129" t="s">
        <v>27</v>
      </c>
      <c r="G89" s="130" t="s">
        <v>75</v>
      </c>
      <c r="H89" s="131" t="s">
        <v>389</v>
      </c>
      <c r="I89" s="132" t="s">
        <v>49</v>
      </c>
      <c r="J89" s="147" t="s">
        <v>223</v>
      </c>
      <c r="K89" s="133">
        <v>57</v>
      </c>
      <c r="L89" s="134" t="str">
        <f>IF(ISERROR(VLOOKUP(K89,#REF!,2,FALSE))," ",VLOOKUP(K89,#REF!,2,FALSE))</f>
        <v xml:space="preserve"> </v>
      </c>
      <c r="M89" s="134" t="str">
        <f>IF(ISERROR(VLOOKUP(K89,#REF!,3,FALSE))," ",VLOOKUP(K89,#REF!,3,FALSE))</f>
        <v xml:space="preserve"> </v>
      </c>
      <c r="N89" s="135" t="s">
        <v>2563</v>
      </c>
      <c r="O89" s="179">
        <v>0</v>
      </c>
      <c r="P89" s="137" t="s">
        <v>2103</v>
      </c>
      <c r="Q89" s="138" t="s">
        <v>1029</v>
      </c>
      <c r="R89" s="137" t="s">
        <v>295</v>
      </c>
      <c r="S89" s="137" t="s">
        <v>79</v>
      </c>
      <c r="T89" s="139" t="s">
        <v>79</v>
      </c>
      <c r="U89" s="140" t="s">
        <v>79</v>
      </c>
      <c r="V89" s="165">
        <v>29890000</v>
      </c>
      <c r="W89" s="141">
        <v>0</v>
      </c>
      <c r="X89" s="142"/>
      <c r="Y89" s="148"/>
      <c r="Z89" s="260">
        <f t="shared" si="2"/>
        <v>29890000</v>
      </c>
      <c r="AA89" s="263">
        <v>29890000</v>
      </c>
      <c r="AB89" s="168">
        <v>44223</v>
      </c>
      <c r="AC89" s="168">
        <v>44228</v>
      </c>
      <c r="AD89" s="168">
        <v>44438</v>
      </c>
      <c r="AE89" s="143">
        <v>210</v>
      </c>
      <c r="AF89" s="143">
        <v>0</v>
      </c>
      <c r="AG89" s="170">
        <v>0</v>
      </c>
      <c r="AH89" s="171" t="s">
        <v>79</v>
      </c>
      <c r="AI89" s="169" t="s">
        <v>79</v>
      </c>
      <c r="AJ89" s="169" t="s">
        <v>79</v>
      </c>
      <c r="AK89" s="169" t="s">
        <v>79</v>
      </c>
      <c r="AL89" s="143" t="s">
        <v>79</v>
      </c>
      <c r="AM89" s="143" t="s">
        <v>79</v>
      </c>
      <c r="AN89" s="143" t="s">
        <v>2610</v>
      </c>
      <c r="AO89" s="143" t="s">
        <v>79</v>
      </c>
      <c r="AP89" s="144">
        <f t="shared" si="3"/>
        <v>1</v>
      </c>
      <c r="AQ89" s="35"/>
      <c r="AR89" s="35"/>
      <c r="AS89" s="35"/>
      <c r="AT89" s="35"/>
      <c r="AU89" s="35"/>
      <c r="AV89" s="35"/>
    </row>
    <row r="90" spans="1:48" s="145" customFormat="1" ht="27.95" customHeight="1" x14ac:dyDescent="0.25">
      <c r="A90" s="126" t="s">
        <v>1525</v>
      </c>
      <c r="B90" s="126">
        <v>2021</v>
      </c>
      <c r="C90" s="126" t="s">
        <v>2697</v>
      </c>
      <c r="D90" s="127" t="s">
        <v>2698</v>
      </c>
      <c r="E90" s="128" t="s">
        <v>54</v>
      </c>
      <c r="F90" s="129" t="s">
        <v>27</v>
      </c>
      <c r="G90" s="130" t="s">
        <v>75</v>
      </c>
      <c r="H90" s="131" t="s">
        <v>390</v>
      </c>
      <c r="I90" s="132" t="s">
        <v>49</v>
      </c>
      <c r="J90" s="147" t="s">
        <v>223</v>
      </c>
      <c r="K90" s="133">
        <v>57</v>
      </c>
      <c r="L90" s="134" t="str">
        <f>IF(ISERROR(VLOOKUP(K90,#REF!,2,FALSE))," ",VLOOKUP(K90,#REF!,2,FALSE))</f>
        <v xml:space="preserve"> </v>
      </c>
      <c r="M90" s="134" t="str">
        <f>IF(ISERROR(VLOOKUP(K90,#REF!,3,FALSE))," ",VLOOKUP(K90,#REF!,3,FALSE))</f>
        <v xml:space="preserve"> </v>
      </c>
      <c r="N90" s="135" t="s">
        <v>2563</v>
      </c>
      <c r="O90" s="179">
        <v>0</v>
      </c>
      <c r="P90" s="137" t="s">
        <v>2104</v>
      </c>
      <c r="Q90" s="138" t="s">
        <v>1030</v>
      </c>
      <c r="R90" s="137" t="s">
        <v>295</v>
      </c>
      <c r="S90" s="137" t="s">
        <v>79</v>
      </c>
      <c r="T90" s="139" t="s">
        <v>79</v>
      </c>
      <c r="U90" s="140" t="s">
        <v>79</v>
      </c>
      <c r="V90" s="165">
        <v>29890000</v>
      </c>
      <c r="W90" s="141">
        <v>0</v>
      </c>
      <c r="X90" s="142"/>
      <c r="Y90" s="148"/>
      <c r="Z90" s="260">
        <f t="shared" si="2"/>
        <v>29890000</v>
      </c>
      <c r="AA90" s="263">
        <v>29890000</v>
      </c>
      <c r="AB90" s="168">
        <v>44225</v>
      </c>
      <c r="AC90" s="168">
        <v>44230</v>
      </c>
      <c r="AD90" s="168">
        <v>44441</v>
      </c>
      <c r="AE90" s="143">
        <v>210</v>
      </c>
      <c r="AF90" s="143">
        <v>0</v>
      </c>
      <c r="AG90" s="170">
        <v>0</v>
      </c>
      <c r="AH90" s="171" t="s">
        <v>79</v>
      </c>
      <c r="AI90" s="169" t="s">
        <v>79</v>
      </c>
      <c r="AJ90" s="169" t="s">
        <v>79</v>
      </c>
      <c r="AK90" s="169" t="s">
        <v>79</v>
      </c>
      <c r="AL90" s="143" t="s">
        <v>79</v>
      </c>
      <c r="AM90" s="143" t="s">
        <v>79</v>
      </c>
      <c r="AN90" s="143" t="s">
        <v>2610</v>
      </c>
      <c r="AO90" s="143" t="s">
        <v>79</v>
      </c>
      <c r="AP90" s="144">
        <f t="shared" si="3"/>
        <v>1</v>
      </c>
      <c r="AQ90" s="35"/>
      <c r="AR90" s="35"/>
      <c r="AS90" s="35"/>
      <c r="AT90" s="35"/>
      <c r="AU90" s="35"/>
      <c r="AV90" s="35"/>
    </row>
    <row r="91" spans="1:48" s="145" customFormat="1" ht="27.95" customHeight="1" x14ac:dyDescent="0.25">
      <c r="A91" s="126" t="s">
        <v>1526</v>
      </c>
      <c r="B91" s="126">
        <v>2021</v>
      </c>
      <c r="C91" s="126" t="s">
        <v>2699</v>
      </c>
      <c r="D91" s="127" t="s">
        <v>2700</v>
      </c>
      <c r="E91" s="128" t="s">
        <v>54</v>
      </c>
      <c r="F91" s="129" t="s">
        <v>27</v>
      </c>
      <c r="G91" s="130" t="s">
        <v>75</v>
      </c>
      <c r="H91" s="131" t="s">
        <v>391</v>
      </c>
      <c r="I91" s="132" t="s">
        <v>49</v>
      </c>
      <c r="J91" s="147" t="s">
        <v>223</v>
      </c>
      <c r="K91" s="133">
        <v>57</v>
      </c>
      <c r="L91" s="134" t="str">
        <f>IF(ISERROR(VLOOKUP(K91,#REF!,2,FALSE))," ",VLOOKUP(K91,#REF!,2,FALSE))</f>
        <v xml:space="preserve"> </v>
      </c>
      <c r="M91" s="134" t="str">
        <f>IF(ISERROR(VLOOKUP(K91,#REF!,3,FALSE))," ",VLOOKUP(K91,#REF!,3,FALSE))</f>
        <v xml:space="preserve"> </v>
      </c>
      <c r="N91" s="135" t="s">
        <v>2563</v>
      </c>
      <c r="O91" s="179">
        <v>0</v>
      </c>
      <c r="P91" s="137" t="s">
        <v>2105</v>
      </c>
      <c r="Q91" s="138" t="s">
        <v>1031</v>
      </c>
      <c r="R91" s="137" t="s">
        <v>295</v>
      </c>
      <c r="S91" s="137" t="s">
        <v>79</v>
      </c>
      <c r="T91" s="139" t="s">
        <v>79</v>
      </c>
      <c r="U91" s="140" t="s">
        <v>79</v>
      </c>
      <c r="V91" s="165">
        <v>24850000</v>
      </c>
      <c r="W91" s="141">
        <v>0</v>
      </c>
      <c r="X91" s="142"/>
      <c r="Y91" s="148"/>
      <c r="Z91" s="260">
        <f t="shared" si="2"/>
        <v>24850000</v>
      </c>
      <c r="AA91" s="263">
        <v>24850000</v>
      </c>
      <c r="AB91" s="168">
        <v>44222</v>
      </c>
      <c r="AC91" s="168">
        <v>44224</v>
      </c>
      <c r="AD91" s="168">
        <v>44435</v>
      </c>
      <c r="AE91" s="143">
        <v>210</v>
      </c>
      <c r="AF91" s="143">
        <v>0</v>
      </c>
      <c r="AG91" s="170">
        <v>0</v>
      </c>
      <c r="AH91" s="171" t="s">
        <v>79</v>
      </c>
      <c r="AI91" s="169" t="s">
        <v>79</v>
      </c>
      <c r="AJ91" s="169" t="s">
        <v>79</v>
      </c>
      <c r="AK91" s="169" t="s">
        <v>79</v>
      </c>
      <c r="AL91" s="143" t="s">
        <v>79</v>
      </c>
      <c r="AM91" s="143" t="s">
        <v>79</v>
      </c>
      <c r="AN91" s="143" t="s">
        <v>2610</v>
      </c>
      <c r="AO91" s="143" t="s">
        <v>79</v>
      </c>
      <c r="AP91" s="144">
        <f t="shared" si="3"/>
        <v>1</v>
      </c>
      <c r="AQ91" s="35"/>
      <c r="AR91" s="35"/>
      <c r="AS91" s="35"/>
      <c r="AT91" s="35"/>
      <c r="AU91" s="35"/>
      <c r="AV91" s="35"/>
    </row>
    <row r="92" spans="1:48" s="145" customFormat="1" ht="27.95" customHeight="1" x14ac:dyDescent="0.25">
      <c r="A92" s="126" t="s">
        <v>1527</v>
      </c>
      <c r="B92" s="126">
        <v>2021</v>
      </c>
      <c r="C92" s="126" t="s">
        <v>2701</v>
      </c>
      <c r="D92" s="127" t="s">
        <v>2702</v>
      </c>
      <c r="E92" s="128" t="s">
        <v>54</v>
      </c>
      <c r="F92" s="129" t="s">
        <v>27</v>
      </c>
      <c r="G92" s="130" t="s">
        <v>75</v>
      </c>
      <c r="H92" s="131" t="s">
        <v>392</v>
      </c>
      <c r="I92" s="132" t="s">
        <v>49</v>
      </c>
      <c r="J92" s="147" t="s">
        <v>223</v>
      </c>
      <c r="K92" s="133">
        <v>57</v>
      </c>
      <c r="L92" s="134" t="str">
        <f>IF(ISERROR(VLOOKUP(K92,#REF!,2,FALSE))," ",VLOOKUP(K92,#REF!,2,FALSE))</f>
        <v xml:space="preserve"> </v>
      </c>
      <c r="M92" s="134" t="str">
        <f>IF(ISERROR(VLOOKUP(K92,#REF!,3,FALSE))," ",VLOOKUP(K92,#REF!,3,FALSE))</f>
        <v xml:space="preserve"> </v>
      </c>
      <c r="N92" s="135" t="s">
        <v>2553</v>
      </c>
      <c r="O92" s="179">
        <v>0</v>
      </c>
      <c r="P92" s="137" t="s">
        <v>2106</v>
      </c>
      <c r="Q92" s="138" t="s">
        <v>1032</v>
      </c>
      <c r="R92" s="137" t="s">
        <v>295</v>
      </c>
      <c r="S92" s="137" t="s">
        <v>79</v>
      </c>
      <c r="T92" s="139" t="s">
        <v>79</v>
      </c>
      <c r="U92" s="140" t="s">
        <v>79</v>
      </c>
      <c r="V92" s="165">
        <v>24750000</v>
      </c>
      <c r="W92" s="141">
        <v>0</v>
      </c>
      <c r="X92" s="142"/>
      <c r="Y92" s="148"/>
      <c r="Z92" s="260">
        <f t="shared" si="2"/>
        <v>24750000</v>
      </c>
      <c r="AA92" s="263">
        <v>22500000</v>
      </c>
      <c r="AB92" s="168">
        <v>44224</v>
      </c>
      <c r="AC92" s="168">
        <v>44228</v>
      </c>
      <c r="AD92" s="168">
        <v>44561</v>
      </c>
      <c r="AE92" s="143">
        <v>330</v>
      </c>
      <c r="AF92" s="143">
        <v>0</v>
      </c>
      <c r="AG92" s="170">
        <v>0</v>
      </c>
      <c r="AH92" s="171" t="s">
        <v>79</v>
      </c>
      <c r="AI92" s="169" t="s">
        <v>79</v>
      </c>
      <c r="AJ92" s="169" t="s">
        <v>79</v>
      </c>
      <c r="AK92" s="169" t="s">
        <v>79</v>
      </c>
      <c r="AL92" s="143" t="s">
        <v>79</v>
      </c>
      <c r="AM92" s="143" t="s">
        <v>79</v>
      </c>
      <c r="AN92" s="143" t="s">
        <v>2610</v>
      </c>
      <c r="AO92" s="143" t="s">
        <v>79</v>
      </c>
      <c r="AP92" s="144">
        <f t="shared" si="3"/>
        <v>0.90909090909090906</v>
      </c>
      <c r="AQ92" s="35"/>
      <c r="AR92" s="35"/>
      <c r="AS92" s="35"/>
      <c r="AT92" s="35"/>
      <c r="AU92" s="35"/>
      <c r="AV92" s="35"/>
    </row>
    <row r="93" spans="1:48" s="145" customFormat="1" ht="27.95" customHeight="1" x14ac:dyDescent="0.25">
      <c r="A93" s="126" t="s">
        <v>1528</v>
      </c>
      <c r="B93" s="126">
        <v>2021</v>
      </c>
      <c r="C93" s="126" t="s">
        <v>2703</v>
      </c>
      <c r="D93" s="127" t="s">
        <v>2704</v>
      </c>
      <c r="E93" s="128" t="s">
        <v>54</v>
      </c>
      <c r="F93" s="129" t="s">
        <v>27</v>
      </c>
      <c r="G93" s="130" t="s">
        <v>75</v>
      </c>
      <c r="H93" s="131" t="s">
        <v>393</v>
      </c>
      <c r="I93" s="132" t="s">
        <v>49</v>
      </c>
      <c r="J93" s="147" t="s">
        <v>223</v>
      </c>
      <c r="K93" s="133">
        <v>57</v>
      </c>
      <c r="L93" s="134" t="str">
        <f>IF(ISERROR(VLOOKUP(K93,#REF!,2,FALSE))," ",VLOOKUP(K93,#REF!,2,FALSE))</f>
        <v xml:space="preserve"> </v>
      </c>
      <c r="M93" s="134" t="str">
        <f>IF(ISERROR(VLOOKUP(K93,#REF!,3,FALSE))," ",VLOOKUP(K93,#REF!,3,FALSE))</f>
        <v xml:space="preserve"> </v>
      </c>
      <c r="N93" s="135" t="s">
        <v>2563</v>
      </c>
      <c r="O93" s="179">
        <v>0</v>
      </c>
      <c r="P93" s="137" t="s">
        <v>2107</v>
      </c>
      <c r="Q93" s="138" t="s">
        <v>1033</v>
      </c>
      <c r="R93" s="137" t="s">
        <v>295</v>
      </c>
      <c r="S93" s="137" t="s">
        <v>79</v>
      </c>
      <c r="T93" s="139" t="s">
        <v>79</v>
      </c>
      <c r="U93" s="140" t="s">
        <v>79</v>
      </c>
      <c r="V93" s="165">
        <v>70180000</v>
      </c>
      <c r="W93" s="141">
        <v>-212667</v>
      </c>
      <c r="X93" s="142"/>
      <c r="Y93" s="148"/>
      <c r="Z93" s="260">
        <f t="shared" si="2"/>
        <v>69967333</v>
      </c>
      <c r="AA93" s="263">
        <v>63587333</v>
      </c>
      <c r="AB93" s="168">
        <v>44225</v>
      </c>
      <c r="AC93" s="168">
        <v>44229</v>
      </c>
      <c r="AD93" s="168">
        <v>44561</v>
      </c>
      <c r="AE93" s="143">
        <v>330</v>
      </c>
      <c r="AF93" s="143">
        <v>0</v>
      </c>
      <c r="AG93" s="170">
        <v>0</v>
      </c>
      <c r="AH93" s="171" t="s">
        <v>79</v>
      </c>
      <c r="AI93" s="169" t="s">
        <v>79</v>
      </c>
      <c r="AJ93" s="169" t="s">
        <v>79</v>
      </c>
      <c r="AK93" s="169" t="s">
        <v>79</v>
      </c>
      <c r="AL93" s="143" t="s">
        <v>79</v>
      </c>
      <c r="AM93" s="143" t="s">
        <v>79</v>
      </c>
      <c r="AN93" s="143" t="s">
        <v>2610</v>
      </c>
      <c r="AO93" s="143" t="s">
        <v>79</v>
      </c>
      <c r="AP93" s="144">
        <f t="shared" si="3"/>
        <v>0.90881458923123448</v>
      </c>
      <c r="AQ93" s="35"/>
      <c r="AR93" s="35"/>
      <c r="AS93" s="35"/>
      <c r="AT93" s="35"/>
      <c r="AU93" s="35"/>
      <c r="AV93" s="35"/>
    </row>
    <row r="94" spans="1:48" s="145" customFormat="1" ht="27.95" customHeight="1" x14ac:dyDescent="0.25">
      <c r="A94" s="126" t="s">
        <v>1529</v>
      </c>
      <c r="B94" s="126">
        <v>2021</v>
      </c>
      <c r="C94" s="126" t="s">
        <v>2705</v>
      </c>
      <c r="D94" s="127" t="s">
        <v>2706</v>
      </c>
      <c r="E94" s="128" t="s">
        <v>54</v>
      </c>
      <c r="F94" s="129" t="s">
        <v>27</v>
      </c>
      <c r="G94" s="130" t="s">
        <v>75</v>
      </c>
      <c r="H94" s="131" t="s">
        <v>394</v>
      </c>
      <c r="I94" s="132" t="s">
        <v>49</v>
      </c>
      <c r="J94" s="147" t="s">
        <v>223</v>
      </c>
      <c r="K94" s="133">
        <v>57</v>
      </c>
      <c r="L94" s="134" t="str">
        <f>IF(ISERROR(VLOOKUP(K94,#REF!,2,FALSE))," ",VLOOKUP(K94,#REF!,2,FALSE))</f>
        <v xml:space="preserve"> </v>
      </c>
      <c r="M94" s="134" t="str">
        <f>IF(ISERROR(VLOOKUP(K94,#REF!,3,FALSE))," ",VLOOKUP(K94,#REF!,3,FALSE))</f>
        <v xml:space="preserve"> </v>
      </c>
      <c r="N94" s="135" t="s">
        <v>2553</v>
      </c>
      <c r="O94" s="179">
        <v>0</v>
      </c>
      <c r="P94" s="137" t="s">
        <v>2108</v>
      </c>
      <c r="Q94" s="138" t="s">
        <v>1034</v>
      </c>
      <c r="R94" s="137" t="s">
        <v>295</v>
      </c>
      <c r="S94" s="137" t="s">
        <v>79</v>
      </c>
      <c r="T94" s="139" t="s">
        <v>79</v>
      </c>
      <c r="U94" s="140" t="s">
        <v>79</v>
      </c>
      <c r="V94" s="165">
        <v>88000000</v>
      </c>
      <c r="W94" s="141">
        <v>-533333</v>
      </c>
      <c r="X94" s="142"/>
      <c r="Y94" s="148"/>
      <c r="Z94" s="260">
        <f t="shared" si="2"/>
        <v>87466667</v>
      </c>
      <c r="AA94" s="263">
        <v>79466667</v>
      </c>
      <c r="AB94" s="168">
        <v>44228</v>
      </c>
      <c r="AC94" s="168">
        <v>44230</v>
      </c>
      <c r="AD94" s="168">
        <v>44561</v>
      </c>
      <c r="AE94" s="143">
        <v>330</v>
      </c>
      <c r="AF94" s="143">
        <v>0</v>
      </c>
      <c r="AG94" s="170">
        <v>0</v>
      </c>
      <c r="AH94" s="171" t="s">
        <v>79</v>
      </c>
      <c r="AI94" s="169" t="s">
        <v>79</v>
      </c>
      <c r="AJ94" s="169" t="s">
        <v>79</v>
      </c>
      <c r="AK94" s="169" t="s">
        <v>79</v>
      </c>
      <c r="AL94" s="143" t="s">
        <v>79</v>
      </c>
      <c r="AM94" s="143" t="s">
        <v>79</v>
      </c>
      <c r="AN94" s="143" t="s">
        <v>2610</v>
      </c>
      <c r="AO94" s="143" t="s">
        <v>79</v>
      </c>
      <c r="AP94" s="144">
        <f t="shared" si="3"/>
        <v>0.90853658571441853</v>
      </c>
      <c r="AQ94" s="35"/>
      <c r="AR94" s="35"/>
      <c r="AS94" s="35"/>
      <c r="AT94" s="35"/>
      <c r="AU94" s="35"/>
      <c r="AV94" s="35"/>
    </row>
    <row r="95" spans="1:48" s="145" customFormat="1" ht="27.95" customHeight="1" x14ac:dyDescent="0.25">
      <c r="A95" s="126" t="s">
        <v>1530</v>
      </c>
      <c r="B95" s="126">
        <v>2021</v>
      </c>
      <c r="C95" s="126" t="s">
        <v>2707</v>
      </c>
      <c r="D95" s="127" t="s">
        <v>2708</v>
      </c>
      <c r="E95" s="128" t="s">
        <v>54</v>
      </c>
      <c r="F95" s="129" t="s">
        <v>27</v>
      </c>
      <c r="G95" s="130" t="s">
        <v>75</v>
      </c>
      <c r="H95" s="131" t="s">
        <v>395</v>
      </c>
      <c r="I95" s="132" t="s">
        <v>49</v>
      </c>
      <c r="J95" s="147" t="s">
        <v>223</v>
      </c>
      <c r="K95" s="133">
        <v>57</v>
      </c>
      <c r="L95" s="134" t="str">
        <f>IF(ISERROR(VLOOKUP(K95,#REF!,2,FALSE))," ",VLOOKUP(K95,#REF!,2,FALSE))</f>
        <v xml:space="preserve"> </v>
      </c>
      <c r="M95" s="134" t="str">
        <f>IF(ISERROR(VLOOKUP(K95,#REF!,3,FALSE))," ",VLOOKUP(K95,#REF!,3,FALSE))</f>
        <v xml:space="preserve"> </v>
      </c>
      <c r="N95" s="135" t="s">
        <v>2553</v>
      </c>
      <c r="O95" s="179">
        <v>0</v>
      </c>
      <c r="P95" s="137" t="s">
        <v>2109</v>
      </c>
      <c r="Q95" s="138" t="s">
        <v>1035</v>
      </c>
      <c r="R95" s="137" t="s">
        <v>295</v>
      </c>
      <c r="S95" s="137" t="s">
        <v>79</v>
      </c>
      <c r="T95" s="139" t="s">
        <v>79</v>
      </c>
      <c r="U95" s="140" t="s">
        <v>79</v>
      </c>
      <c r="V95" s="165">
        <v>27500000</v>
      </c>
      <c r="W95" s="141">
        <v>0</v>
      </c>
      <c r="X95" s="142">
        <v>1</v>
      </c>
      <c r="Y95" s="148">
        <v>1083333</v>
      </c>
      <c r="Z95" s="260">
        <f t="shared" si="2"/>
        <v>28583333</v>
      </c>
      <c r="AA95" s="263">
        <v>24916667</v>
      </c>
      <c r="AB95" s="168">
        <v>44225</v>
      </c>
      <c r="AC95" s="168">
        <v>44229</v>
      </c>
      <c r="AD95" s="168">
        <v>44575</v>
      </c>
      <c r="AE95" s="143">
        <v>330</v>
      </c>
      <c r="AF95" s="143">
        <v>1</v>
      </c>
      <c r="AG95" s="170">
        <v>14</v>
      </c>
      <c r="AH95" s="171" t="s">
        <v>79</v>
      </c>
      <c r="AI95" s="169" t="s">
        <v>79</v>
      </c>
      <c r="AJ95" s="169" t="s">
        <v>79</v>
      </c>
      <c r="AK95" s="169" t="s">
        <v>79</v>
      </c>
      <c r="AL95" s="143" t="s">
        <v>79</v>
      </c>
      <c r="AM95" s="143" t="s">
        <v>79</v>
      </c>
      <c r="AN95" s="143" t="s">
        <v>2610</v>
      </c>
      <c r="AO95" s="143" t="s">
        <v>79</v>
      </c>
      <c r="AP95" s="144">
        <f t="shared" si="3"/>
        <v>0.87172013844571594</v>
      </c>
      <c r="AQ95" s="35"/>
      <c r="AR95" s="35"/>
      <c r="AS95" s="35"/>
      <c r="AT95" s="35"/>
      <c r="AU95" s="35"/>
      <c r="AV95" s="35"/>
    </row>
    <row r="96" spans="1:48" s="145" customFormat="1" ht="27.95" customHeight="1" x14ac:dyDescent="0.25">
      <c r="A96" s="126" t="s">
        <v>1531</v>
      </c>
      <c r="B96" s="126">
        <v>2021</v>
      </c>
      <c r="C96" s="126" t="s">
        <v>2709</v>
      </c>
      <c r="D96" s="127" t="s">
        <v>2710</v>
      </c>
      <c r="E96" s="128" t="s">
        <v>54</v>
      </c>
      <c r="F96" s="129" t="s">
        <v>27</v>
      </c>
      <c r="G96" s="130" t="s">
        <v>75</v>
      </c>
      <c r="H96" s="131" t="s">
        <v>396</v>
      </c>
      <c r="I96" s="132" t="s">
        <v>49</v>
      </c>
      <c r="J96" s="147" t="s">
        <v>223</v>
      </c>
      <c r="K96" s="133">
        <v>49</v>
      </c>
      <c r="L96" s="134" t="str">
        <f>IF(ISERROR(VLOOKUP(K96,#REF!,2,FALSE))," ",VLOOKUP(K96,#REF!,2,FALSE))</f>
        <v xml:space="preserve"> </v>
      </c>
      <c r="M96" s="134" t="str">
        <f>IF(ISERROR(VLOOKUP(K96,#REF!,3,FALSE))," ",VLOOKUP(K96,#REF!,3,FALSE))</f>
        <v xml:space="preserve"> </v>
      </c>
      <c r="N96" s="135" t="s">
        <v>2565</v>
      </c>
      <c r="O96" s="179">
        <v>0</v>
      </c>
      <c r="P96" s="137" t="s">
        <v>2110</v>
      </c>
      <c r="Q96" s="138" t="s">
        <v>1036</v>
      </c>
      <c r="R96" s="137" t="s">
        <v>295</v>
      </c>
      <c r="S96" s="137" t="s">
        <v>79</v>
      </c>
      <c r="T96" s="139" t="s">
        <v>79</v>
      </c>
      <c r="U96" s="140" t="s">
        <v>79</v>
      </c>
      <c r="V96" s="165">
        <v>88000000</v>
      </c>
      <c r="W96" s="141">
        <v>-24266667</v>
      </c>
      <c r="X96" s="142"/>
      <c r="Y96" s="148"/>
      <c r="Z96" s="260">
        <f t="shared" si="2"/>
        <v>63733333</v>
      </c>
      <c r="AA96" s="263">
        <v>63733333</v>
      </c>
      <c r="AB96" s="168">
        <v>44225</v>
      </c>
      <c r="AC96" s="168">
        <v>44229</v>
      </c>
      <c r="AD96" s="168">
        <v>44576</v>
      </c>
      <c r="AE96" s="143">
        <v>345</v>
      </c>
      <c r="AF96" s="143">
        <v>1</v>
      </c>
      <c r="AG96" s="170">
        <v>15</v>
      </c>
      <c r="AH96" s="171" t="s">
        <v>79</v>
      </c>
      <c r="AI96" s="169" t="s">
        <v>79</v>
      </c>
      <c r="AJ96" s="169" t="s">
        <v>79</v>
      </c>
      <c r="AK96" s="169" t="s">
        <v>79</v>
      </c>
      <c r="AL96" s="143" t="s">
        <v>79</v>
      </c>
      <c r="AM96" s="143" t="s">
        <v>79</v>
      </c>
      <c r="AN96" s="143" t="s">
        <v>2610</v>
      </c>
      <c r="AO96" s="143" t="s">
        <v>79</v>
      </c>
      <c r="AP96" s="144">
        <f t="shared" si="3"/>
        <v>1</v>
      </c>
      <c r="AQ96" s="35"/>
      <c r="AR96" s="35"/>
      <c r="AS96" s="35"/>
      <c r="AT96" s="35"/>
      <c r="AU96" s="35"/>
      <c r="AV96" s="35"/>
    </row>
    <row r="97" spans="1:48" s="145" customFormat="1" ht="27.95" customHeight="1" x14ac:dyDescent="0.25">
      <c r="A97" s="126" t="s">
        <v>1531</v>
      </c>
      <c r="B97" s="126">
        <v>2021</v>
      </c>
      <c r="C97" s="126" t="s">
        <v>2709</v>
      </c>
      <c r="D97" s="127" t="s">
        <v>2710</v>
      </c>
      <c r="E97" s="128" t="s">
        <v>54</v>
      </c>
      <c r="F97" s="129" t="s">
        <v>27</v>
      </c>
      <c r="G97" s="130" t="s">
        <v>75</v>
      </c>
      <c r="H97" s="131" t="s">
        <v>397</v>
      </c>
      <c r="I97" s="132" t="s">
        <v>49</v>
      </c>
      <c r="J97" s="147" t="s">
        <v>223</v>
      </c>
      <c r="K97" s="133">
        <v>49</v>
      </c>
      <c r="L97" s="134" t="str">
        <f>IF(ISERROR(VLOOKUP(K97,#REF!,2,FALSE))," ",VLOOKUP(K97,#REF!,2,FALSE))</f>
        <v xml:space="preserve"> </v>
      </c>
      <c r="M97" s="134" t="str">
        <f>IF(ISERROR(VLOOKUP(K97,#REF!,3,FALSE))," ",VLOOKUP(K97,#REF!,3,FALSE))</f>
        <v xml:space="preserve"> </v>
      </c>
      <c r="N97" s="135" t="s">
        <v>2565</v>
      </c>
      <c r="O97" s="179">
        <v>0</v>
      </c>
      <c r="P97" s="137" t="s">
        <v>2111</v>
      </c>
      <c r="Q97" s="138" t="s">
        <v>1037</v>
      </c>
      <c r="R97" s="137" t="s">
        <v>295</v>
      </c>
      <c r="S97" s="137" t="s">
        <v>79</v>
      </c>
      <c r="T97" s="139" t="s">
        <v>79</v>
      </c>
      <c r="U97" s="140" t="s">
        <v>79</v>
      </c>
      <c r="V97" s="165">
        <v>24266667</v>
      </c>
      <c r="W97" s="141">
        <v>0</v>
      </c>
      <c r="X97" s="142">
        <v>1</v>
      </c>
      <c r="Y97" s="148">
        <v>3733333</v>
      </c>
      <c r="Z97" s="260">
        <f t="shared" si="2"/>
        <v>28000000</v>
      </c>
      <c r="AA97" s="263">
        <v>16000000</v>
      </c>
      <c r="AB97" s="168">
        <v>44225</v>
      </c>
      <c r="AC97" s="168">
        <v>44229</v>
      </c>
      <c r="AD97" s="168">
        <v>44576</v>
      </c>
      <c r="AE97" s="143">
        <v>345</v>
      </c>
      <c r="AF97" s="143">
        <v>1</v>
      </c>
      <c r="AG97" s="170">
        <v>15</v>
      </c>
      <c r="AH97" s="171" t="s">
        <v>79</v>
      </c>
      <c r="AI97" s="169" t="s">
        <v>79</v>
      </c>
      <c r="AJ97" s="169" t="s">
        <v>79</v>
      </c>
      <c r="AK97" s="169" t="s">
        <v>79</v>
      </c>
      <c r="AL97" s="143" t="s">
        <v>79</v>
      </c>
      <c r="AM97" s="143" t="s">
        <v>79</v>
      </c>
      <c r="AN97" s="143" t="s">
        <v>2610</v>
      </c>
      <c r="AO97" s="143" t="s">
        <v>79</v>
      </c>
      <c r="AP97" s="144">
        <f t="shared" si="3"/>
        <v>0.5714285714285714</v>
      </c>
      <c r="AQ97" s="35"/>
      <c r="AR97" s="35"/>
      <c r="AS97" s="35"/>
      <c r="AT97" s="35"/>
      <c r="AU97" s="35"/>
      <c r="AV97" s="35"/>
    </row>
    <row r="98" spans="1:48" s="145" customFormat="1" ht="27.95" customHeight="1" x14ac:dyDescent="0.25">
      <c r="A98" s="126" t="s">
        <v>1532</v>
      </c>
      <c r="B98" s="126">
        <v>2021</v>
      </c>
      <c r="C98" s="126" t="s">
        <v>2711</v>
      </c>
      <c r="D98" s="127" t="s">
        <v>2712</v>
      </c>
      <c r="E98" s="128" t="s">
        <v>54</v>
      </c>
      <c r="F98" s="129" t="s">
        <v>27</v>
      </c>
      <c r="G98" s="130" t="s">
        <v>75</v>
      </c>
      <c r="H98" s="131" t="s">
        <v>398</v>
      </c>
      <c r="I98" s="132" t="s">
        <v>49</v>
      </c>
      <c r="J98" s="147" t="s">
        <v>223</v>
      </c>
      <c r="K98" s="133">
        <v>57</v>
      </c>
      <c r="L98" s="134" t="str">
        <f>IF(ISERROR(VLOOKUP(K98,#REF!,2,FALSE))," ",VLOOKUP(K98,#REF!,2,FALSE))</f>
        <v xml:space="preserve"> </v>
      </c>
      <c r="M98" s="134" t="str">
        <f>IF(ISERROR(VLOOKUP(K98,#REF!,3,FALSE))," ",VLOOKUP(K98,#REF!,3,FALSE))</f>
        <v xml:space="preserve"> </v>
      </c>
      <c r="N98" s="135" t="s">
        <v>2553</v>
      </c>
      <c r="O98" s="179">
        <v>0</v>
      </c>
      <c r="P98" s="137" t="s">
        <v>2112</v>
      </c>
      <c r="Q98" s="138" t="s">
        <v>1038</v>
      </c>
      <c r="R98" s="137" t="s">
        <v>295</v>
      </c>
      <c r="S98" s="137" t="s">
        <v>79</v>
      </c>
      <c r="T98" s="139" t="s">
        <v>79</v>
      </c>
      <c r="U98" s="140" t="s">
        <v>79</v>
      </c>
      <c r="V98" s="165">
        <v>70180000</v>
      </c>
      <c r="W98" s="141">
        <v>0</v>
      </c>
      <c r="X98" s="142">
        <v>1</v>
      </c>
      <c r="Y98" s="148">
        <v>6167333</v>
      </c>
      <c r="Z98" s="260">
        <f t="shared" si="2"/>
        <v>76347333</v>
      </c>
      <c r="AA98" s="263">
        <v>63587333</v>
      </c>
      <c r="AB98" s="168">
        <v>44224</v>
      </c>
      <c r="AC98" s="168">
        <v>44229</v>
      </c>
      <c r="AD98" s="168">
        <v>44591</v>
      </c>
      <c r="AE98" s="143">
        <v>360</v>
      </c>
      <c r="AF98" s="143">
        <v>1</v>
      </c>
      <c r="AG98" s="170">
        <v>30</v>
      </c>
      <c r="AH98" s="171" t="s">
        <v>79</v>
      </c>
      <c r="AI98" s="169" t="s">
        <v>79</v>
      </c>
      <c r="AJ98" s="169" t="s">
        <v>79</v>
      </c>
      <c r="AK98" s="169" t="s">
        <v>79</v>
      </c>
      <c r="AL98" s="143" t="s">
        <v>79</v>
      </c>
      <c r="AM98" s="143" t="s">
        <v>79</v>
      </c>
      <c r="AN98" s="143" t="s">
        <v>2610</v>
      </c>
      <c r="AO98" s="143" t="s">
        <v>79</v>
      </c>
      <c r="AP98" s="144">
        <f t="shared" si="3"/>
        <v>0.83286908005024873</v>
      </c>
      <c r="AQ98" s="35"/>
      <c r="AR98" s="35"/>
      <c r="AS98" s="35"/>
      <c r="AT98" s="35"/>
      <c r="AU98" s="35"/>
      <c r="AV98" s="35"/>
    </row>
    <row r="99" spans="1:48" s="145" customFormat="1" ht="27.95" customHeight="1" x14ac:dyDescent="0.25">
      <c r="A99" s="126" t="s">
        <v>1533</v>
      </c>
      <c r="B99" s="126">
        <v>2021</v>
      </c>
      <c r="C99" s="126" t="s">
        <v>2713</v>
      </c>
      <c r="D99" s="127" t="s">
        <v>2714</v>
      </c>
      <c r="E99" s="128" t="s">
        <v>54</v>
      </c>
      <c r="F99" s="129" t="s">
        <v>27</v>
      </c>
      <c r="G99" s="130" t="s">
        <v>75</v>
      </c>
      <c r="H99" s="131" t="s">
        <v>399</v>
      </c>
      <c r="I99" s="132" t="s">
        <v>49</v>
      </c>
      <c r="J99" s="147" t="s">
        <v>223</v>
      </c>
      <c r="K99" s="133">
        <v>57</v>
      </c>
      <c r="L99" s="134" t="str">
        <f>IF(ISERROR(VLOOKUP(K99,#REF!,2,FALSE))," ",VLOOKUP(K99,#REF!,2,FALSE))</f>
        <v xml:space="preserve"> </v>
      </c>
      <c r="M99" s="134" t="str">
        <f>IF(ISERROR(VLOOKUP(K99,#REF!,3,FALSE))," ",VLOOKUP(K99,#REF!,3,FALSE))</f>
        <v xml:space="preserve"> </v>
      </c>
      <c r="N99" s="135" t="s">
        <v>2553</v>
      </c>
      <c r="O99" s="179">
        <v>0</v>
      </c>
      <c r="P99" s="137" t="s">
        <v>2113</v>
      </c>
      <c r="Q99" s="138" t="s">
        <v>1039</v>
      </c>
      <c r="R99" s="137" t="s">
        <v>295</v>
      </c>
      <c r="S99" s="137" t="s">
        <v>79</v>
      </c>
      <c r="T99" s="139" t="s">
        <v>79</v>
      </c>
      <c r="U99" s="140" t="s">
        <v>79</v>
      </c>
      <c r="V99" s="165">
        <v>70180000</v>
      </c>
      <c r="W99" s="141">
        <v>0</v>
      </c>
      <c r="X99" s="142">
        <v>1</v>
      </c>
      <c r="Y99" s="148">
        <v>6167333</v>
      </c>
      <c r="Z99" s="260">
        <f t="shared" si="2"/>
        <v>76347333</v>
      </c>
      <c r="AA99" s="263">
        <v>63587333</v>
      </c>
      <c r="AB99" s="168">
        <v>44228</v>
      </c>
      <c r="AC99" s="168">
        <v>44229</v>
      </c>
      <c r="AD99" s="168">
        <v>44591</v>
      </c>
      <c r="AE99" s="143">
        <v>360</v>
      </c>
      <c r="AF99" s="143">
        <v>1</v>
      </c>
      <c r="AG99" s="170">
        <v>30</v>
      </c>
      <c r="AH99" s="171" t="s">
        <v>79</v>
      </c>
      <c r="AI99" s="169" t="s">
        <v>79</v>
      </c>
      <c r="AJ99" s="169" t="s">
        <v>79</v>
      </c>
      <c r="AK99" s="169" t="s">
        <v>79</v>
      </c>
      <c r="AL99" s="143" t="s">
        <v>79</v>
      </c>
      <c r="AM99" s="143" t="s">
        <v>79</v>
      </c>
      <c r="AN99" s="143" t="s">
        <v>2610</v>
      </c>
      <c r="AO99" s="143" t="s">
        <v>79</v>
      </c>
      <c r="AP99" s="144">
        <f t="shared" si="3"/>
        <v>0.83286908005024873</v>
      </c>
      <c r="AQ99" s="35"/>
      <c r="AR99" s="35"/>
      <c r="AS99" s="35"/>
      <c r="AT99" s="35"/>
      <c r="AU99" s="35"/>
      <c r="AV99" s="35"/>
    </row>
    <row r="100" spans="1:48" s="145" customFormat="1" ht="27.95" customHeight="1" x14ac:dyDescent="0.25">
      <c r="A100" s="126" t="s">
        <v>1534</v>
      </c>
      <c r="B100" s="126">
        <v>2021</v>
      </c>
      <c r="C100" s="126" t="s">
        <v>2715</v>
      </c>
      <c r="D100" s="127" t="s">
        <v>2716</v>
      </c>
      <c r="E100" s="128" t="s">
        <v>54</v>
      </c>
      <c r="F100" s="129" t="s">
        <v>27</v>
      </c>
      <c r="G100" s="130" t="s">
        <v>75</v>
      </c>
      <c r="H100" s="131" t="s">
        <v>400</v>
      </c>
      <c r="I100" s="132" t="s">
        <v>49</v>
      </c>
      <c r="J100" s="147" t="s">
        <v>223</v>
      </c>
      <c r="K100" s="133">
        <v>57</v>
      </c>
      <c r="L100" s="134" t="str">
        <f>IF(ISERROR(VLOOKUP(K100,#REF!,2,FALSE))," ",VLOOKUP(K100,#REF!,2,FALSE))</f>
        <v xml:space="preserve"> </v>
      </c>
      <c r="M100" s="134" t="str">
        <f>IF(ISERROR(VLOOKUP(K100,#REF!,3,FALSE))," ",VLOOKUP(K100,#REF!,3,FALSE))</f>
        <v xml:space="preserve"> </v>
      </c>
      <c r="N100" s="135" t="s">
        <v>2553</v>
      </c>
      <c r="O100" s="179">
        <v>0</v>
      </c>
      <c r="P100" s="137" t="s">
        <v>2114</v>
      </c>
      <c r="Q100" s="138" t="s">
        <v>1040</v>
      </c>
      <c r="R100" s="137" t="s">
        <v>295</v>
      </c>
      <c r="S100" s="137" t="s">
        <v>79</v>
      </c>
      <c r="T100" s="139" t="s">
        <v>79</v>
      </c>
      <c r="U100" s="140" t="s">
        <v>79</v>
      </c>
      <c r="V100" s="165">
        <v>66990000</v>
      </c>
      <c r="W100" s="141">
        <v>0</v>
      </c>
      <c r="X100" s="142">
        <v>1</v>
      </c>
      <c r="Y100" s="148">
        <v>5954648</v>
      </c>
      <c r="Z100" s="260">
        <f t="shared" si="2"/>
        <v>72944648</v>
      </c>
      <c r="AA100" s="263">
        <v>63587333</v>
      </c>
      <c r="AB100" s="168">
        <v>44228</v>
      </c>
      <c r="AC100" s="168">
        <v>44229</v>
      </c>
      <c r="AD100" s="168">
        <v>44575</v>
      </c>
      <c r="AE100" s="143">
        <v>344</v>
      </c>
      <c r="AF100" s="143">
        <v>1</v>
      </c>
      <c r="AG100" s="170">
        <v>29</v>
      </c>
      <c r="AH100" s="171" t="s">
        <v>79</v>
      </c>
      <c r="AI100" s="169" t="s">
        <v>79</v>
      </c>
      <c r="AJ100" s="169" t="s">
        <v>79</v>
      </c>
      <c r="AK100" s="169" t="s">
        <v>79</v>
      </c>
      <c r="AL100" s="143" t="s">
        <v>79</v>
      </c>
      <c r="AM100" s="143" t="s">
        <v>79</v>
      </c>
      <c r="AN100" s="143" t="s">
        <v>2610</v>
      </c>
      <c r="AO100" s="143" t="s">
        <v>79</v>
      </c>
      <c r="AP100" s="144">
        <f t="shared" si="3"/>
        <v>0.87172033512314706</v>
      </c>
      <c r="AQ100" s="35"/>
      <c r="AR100" s="35"/>
      <c r="AS100" s="35"/>
      <c r="AT100" s="35"/>
      <c r="AU100" s="35"/>
      <c r="AV100" s="35"/>
    </row>
    <row r="101" spans="1:48" s="145" customFormat="1" ht="27.95" customHeight="1" x14ac:dyDescent="0.25">
      <c r="A101" s="126" t="s">
        <v>1535</v>
      </c>
      <c r="B101" s="126">
        <v>2021</v>
      </c>
      <c r="C101" s="126" t="s">
        <v>2717</v>
      </c>
      <c r="D101" s="127" t="s">
        <v>2718</v>
      </c>
      <c r="E101" s="128" t="s">
        <v>54</v>
      </c>
      <c r="F101" s="129" t="s">
        <v>27</v>
      </c>
      <c r="G101" s="130" t="s">
        <v>75</v>
      </c>
      <c r="H101" s="131" t="s">
        <v>401</v>
      </c>
      <c r="I101" s="132" t="s">
        <v>49</v>
      </c>
      <c r="J101" s="147" t="s">
        <v>223</v>
      </c>
      <c r="K101" s="133">
        <v>57</v>
      </c>
      <c r="L101" s="134" t="str">
        <f>IF(ISERROR(VLOOKUP(K101,#REF!,2,FALSE))," ",VLOOKUP(K101,#REF!,2,FALSE))</f>
        <v xml:space="preserve"> </v>
      </c>
      <c r="M101" s="134" t="str">
        <f>IF(ISERROR(VLOOKUP(K101,#REF!,3,FALSE))," ",VLOOKUP(K101,#REF!,3,FALSE))</f>
        <v xml:space="preserve"> </v>
      </c>
      <c r="N101" s="135" t="s">
        <v>2553</v>
      </c>
      <c r="O101" s="179">
        <v>0</v>
      </c>
      <c r="P101" s="137" t="s">
        <v>2115</v>
      </c>
      <c r="Q101" s="138" t="s">
        <v>1041</v>
      </c>
      <c r="R101" s="137" t="s">
        <v>295</v>
      </c>
      <c r="S101" s="137" t="s">
        <v>79</v>
      </c>
      <c r="T101" s="139" t="s">
        <v>79</v>
      </c>
      <c r="U101" s="140" t="s">
        <v>79</v>
      </c>
      <c r="V101" s="165">
        <v>70180000</v>
      </c>
      <c r="W101" s="141">
        <v>-31474667</v>
      </c>
      <c r="X101" s="142"/>
      <c r="Y101" s="148"/>
      <c r="Z101" s="260">
        <f t="shared" si="2"/>
        <v>38705333</v>
      </c>
      <c r="AA101" s="263">
        <v>29773333</v>
      </c>
      <c r="AB101" s="168">
        <v>44232</v>
      </c>
      <c r="AC101" s="168">
        <v>44235</v>
      </c>
      <c r="AD101" s="168">
        <v>44561</v>
      </c>
      <c r="AE101" s="143">
        <v>330</v>
      </c>
      <c r="AF101" s="143">
        <v>0</v>
      </c>
      <c r="AG101" s="170">
        <v>0</v>
      </c>
      <c r="AH101" s="171" t="s">
        <v>79</v>
      </c>
      <c r="AI101" s="169" t="s">
        <v>79</v>
      </c>
      <c r="AJ101" s="169" t="s">
        <v>79</v>
      </c>
      <c r="AK101" s="169" t="s">
        <v>79</v>
      </c>
      <c r="AL101" s="143" t="s">
        <v>79</v>
      </c>
      <c r="AM101" s="143" t="s">
        <v>79</v>
      </c>
      <c r="AN101" s="143" t="s">
        <v>2610</v>
      </c>
      <c r="AO101" s="143" t="s">
        <v>79</v>
      </c>
      <c r="AP101" s="144">
        <f t="shared" si="3"/>
        <v>0.7692307672433667</v>
      </c>
      <c r="AQ101" s="35"/>
      <c r="AR101" s="35"/>
      <c r="AS101" s="35"/>
      <c r="AT101" s="35"/>
      <c r="AU101" s="35"/>
      <c r="AV101" s="35"/>
    </row>
    <row r="102" spans="1:48" s="145" customFormat="1" ht="27.95" customHeight="1" x14ac:dyDescent="0.25">
      <c r="A102" s="126" t="s">
        <v>1535</v>
      </c>
      <c r="B102" s="126">
        <v>2021</v>
      </c>
      <c r="C102" s="126" t="s">
        <v>2717</v>
      </c>
      <c r="D102" s="127" t="s">
        <v>2718</v>
      </c>
      <c r="E102" s="128" t="s">
        <v>54</v>
      </c>
      <c r="F102" s="129" t="s">
        <v>27</v>
      </c>
      <c r="G102" s="130" t="s">
        <v>75</v>
      </c>
      <c r="H102" s="131" t="s">
        <v>402</v>
      </c>
      <c r="I102" s="132" t="s">
        <v>49</v>
      </c>
      <c r="J102" s="147" t="s">
        <v>223</v>
      </c>
      <c r="K102" s="133">
        <v>57</v>
      </c>
      <c r="L102" s="134" t="str">
        <f>IF(ISERROR(VLOOKUP(K102,#REF!,2,FALSE))," ",VLOOKUP(K102,#REF!,2,FALSE))</f>
        <v xml:space="preserve"> </v>
      </c>
      <c r="M102" s="134" t="str">
        <f>IF(ISERROR(VLOOKUP(K102,#REF!,3,FALSE))," ",VLOOKUP(K102,#REF!,3,FALSE))</f>
        <v xml:space="preserve"> </v>
      </c>
      <c r="N102" s="135" t="s">
        <v>2553</v>
      </c>
      <c r="O102" s="179">
        <v>0</v>
      </c>
      <c r="P102" s="137" t="s">
        <v>2116</v>
      </c>
      <c r="Q102" s="138" t="s">
        <v>1042</v>
      </c>
      <c r="R102" s="137" t="s">
        <v>295</v>
      </c>
      <c r="S102" s="137" t="s">
        <v>79</v>
      </c>
      <c r="T102" s="139" t="s">
        <v>79</v>
      </c>
      <c r="U102" s="140" t="s">
        <v>79</v>
      </c>
      <c r="V102" s="165">
        <v>31474667</v>
      </c>
      <c r="W102" s="141">
        <v>-23606000</v>
      </c>
      <c r="X102" s="142"/>
      <c r="Y102" s="148"/>
      <c r="Z102" s="260">
        <f t="shared" si="2"/>
        <v>7868667</v>
      </c>
      <c r="AA102" s="263">
        <v>5529333</v>
      </c>
      <c r="AB102" s="168">
        <v>44232</v>
      </c>
      <c r="AC102" s="168">
        <v>44235</v>
      </c>
      <c r="AD102" s="168">
        <v>44561</v>
      </c>
      <c r="AE102" s="143">
        <v>330</v>
      </c>
      <c r="AF102" s="143">
        <v>0</v>
      </c>
      <c r="AG102" s="170">
        <v>0</v>
      </c>
      <c r="AH102" s="171" t="s">
        <v>79</v>
      </c>
      <c r="AI102" s="169" t="s">
        <v>79</v>
      </c>
      <c r="AJ102" s="169" t="s">
        <v>79</v>
      </c>
      <c r="AK102" s="169" t="s">
        <v>79</v>
      </c>
      <c r="AL102" s="143" t="s">
        <v>79</v>
      </c>
      <c r="AM102" s="143" t="s">
        <v>79</v>
      </c>
      <c r="AN102" s="143" t="s">
        <v>2610</v>
      </c>
      <c r="AO102" s="143" t="s">
        <v>79</v>
      </c>
      <c r="AP102" s="144">
        <f t="shared" si="3"/>
        <v>0.70270263057262428</v>
      </c>
      <c r="AQ102" s="35"/>
      <c r="AR102" s="35"/>
      <c r="AS102" s="35"/>
      <c r="AT102" s="35"/>
      <c r="AU102" s="35"/>
      <c r="AV102" s="35"/>
    </row>
    <row r="103" spans="1:48" s="145" customFormat="1" ht="27.95" customHeight="1" x14ac:dyDescent="0.25">
      <c r="A103" s="126" t="s">
        <v>1535</v>
      </c>
      <c r="B103" s="126">
        <v>2021</v>
      </c>
      <c r="C103" s="126" t="s">
        <v>2717</v>
      </c>
      <c r="D103" s="127" t="s">
        <v>2718</v>
      </c>
      <c r="E103" s="128" t="s">
        <v>54</v>
      </c>
      <c r="F103" s="129" t="s">
        <v>27</v>
      </c>
      <c r="G103" s="130" t="s">
        <v>75</v>
      </c>
      <c r="H103" s="131" t="s">
        <v>403</v>
      </c>
      <c r="I103" s="132" t="s">
        <v>49</v>
      </c>
      <c r="J103" s="147" t="s">
        <v>223</v>
      </c>
      <c r="K103" s="133">
        <v>57</v>
      </c>
      <c r="L103" s="134" t="str">
        <f>IF(ISERROR(VLOOKUP(K103,#REF!,2,FALSE))," ",VLOOKUP(K103,#REF!,2,FALSE))</f>
        <v xml:space="preserve"> </v>
      </c>
      <c r="M103" s="134" t="str">
        <f>IF(ISERROR(VLOOKUP(K103,#REF!,3,FALSE))," ",VLOOKUP(K103,#REF!,3,FALSE))</f>
        <v xml:space="preserve"> </v>
      </c>
      <c r="N103" s="135" t="s">
        <v>2553</v>
      </c>
      <c r="O103" s="179">
        <v>0</v>
      </c>
      <c r="P103" s="137" t="s">
        <v>2117</v>
      </c>
      <c r="Q103" s="138" t="s">
        <v>1043</v>
      </c>
      <c r="R103" s="137" t="s">
        <v>295</v>
      </c>
      <c r="S103" s="137" t="s">
        <v>79</v>
      </c>
      <c r="T103" s="139" t="s">
        <v>79</v>
      </c>
      <c r="U103" s="140" t="s">
        <v>79</v>
      </c>
      <c r="V103" s="165">
        <v>23606000</v>
      </c>
      <c r="W103" s="141">
        <v>0</v>
      </c>
      <c r="X103" s="142"/>
      <c r="Y103" s="148"/>
      <c r="Z103" s="260">
        <f t="shared" si="2"/>
        <v>23606000</v>
      </c>
      <c r="AA103" s="263">
        <v>15737333</v>
      </c>
      <c r="AB103" s="168">
        <v>44232</v>
      </c>
      <c r="AC103" s="168">
        <v>44235</v>
      </c>
      <c r="AD103" s="168">
        <v>44561</v>
      </c>
      <c r="AE103" s="143">
        <v>330</v>
      </c>
      <c r="AF103" s="143">
        <v>0</v>
      </c>
      <c r="AG103" s="170">
        <v>0</v>
      </c>
      <c r="AH103" s="171" t="s">
        <v>79</v>
      </c>
      <c r="AI103" s="169" t="s">
        <v>79</v>
      </c>
      <c r="AJ103" s="169" t="s">
        <v>79</v>
      </c>
      <c r="AK103" s="169" t="s">
        <v>79</v>
      </c>
      <c r="AL103" s="143" t="s">
        <v>79</v>
      </c>
      <c r="AM103" s="143" t="s">
        <v>79</v>
      </c>
      <c r="AN103" s="143" t="s">
        <v>2610</v>
      </c>
      <c r="AO103" s="143" t="s">
        <v>79</v>
      </c>
      <c r="AP103" s="144">
        <f t="shared" si="3"/>
        <v>0.66666665254596291</v>
      </c>
      <c r="AQ103" s="35"/>
      <c r="AR103" s="35"/>
      <c r="AS103" s="35"/>
      <c r="AT103" s="35"/>
      <c r="AU103" s="35"/>
      <c r="AV103" s="35"/>
    </row>
    <row r="104" spans="1:48" s="145" customFormat="1" ht="27.95" customHeight="1" x14ac:dyDescent="0.25">
      <c r="A104" s="126" t="s">
        <v>1536</v>
      </c>
      <c r="B104" s="126">
        <v>2021</v>
      </c>
      <c r="C104" s="126" t="s">
        <v>2719</v>
      </c>
      <c r="D104" s="127" t="s">
        <v>2720</v>
      </c>
      <c r="E104" s="128" t="s">
        <v>54</v>
      </c>
      <c r="F104" s="129" t="s">
        <v>27</v>
      </c>
      <c r="G104" s="130" t="s">
        <v>75</v>
      </c>
      <c r="H104" s="131" t="s">
        <v>404</v>
      </c>
      <c r="I104" s="132" t="s">
        <v>49</v>
      </c>
      <c r="J104" s="147" t="s">
        <v>223</v>
      </c>
      <c r="K104" s="133">
        <v>57</v>
      </c>
      <c r="L104" s="134" t="str">
        <f>IF(ISERROR(VLOOKUP(K104,#REF!,2,FALSE))," ",VLOOKUP(K104,#REF!,2,FALSE))</f>
        <v xml:space="preserve"> </v>
      </c>
      <c r="M104" s="134" t="str">
        <f>IF(ISERROR(VLOOKUP(K104,#REF!,3,FALSE))," ",VLOOKUP(K104,#REF!,3,FALSE))</f>
        <v xml:space="preserve"> </v>
      </c>
      <c r="N104" s="135" t="s">
        <v>2553</v>
      </c>
      <c r="O104" s="179">
        <v>0</v>
      </c>
      <c r="P104" s="137" t="s">
        <v>2118</v>
      </c>
      <c r="Q104" s="138" t="s">
        <v>1044</v>
      </c>
      <c r="R104" s="137" t="s">
        <v>295</v>
      </c>
      <c r="S104" s="137" t="s">
        <v>79</v>
      </c>
      <c r="T104" s="139" t="s">
        <v>79</v>
      </c>
      <c r="U104" s="140" t="s">
        <v>79</v>
      </c>
      <c r="V104" s="165">
        <v>70180000</v>
      </c>
      <c r="W104" s="141">
        <v>0</v>
      </c>
      <c r="X104" s="142">
        <v>1</v>
      </c>
      <c r="Y104" s="148">
        <v>2977333</v>
      </c>
      <c r="Z104" s="260">
        <f t="shared" si="2"/>
        <v>73157333</v>
      </c>
      <c r="AA104" s="263">
        <v>62949333</v>
      </c>
      <c r="AB104" s="168">
        <v>44228</v>
      </c>
      <c r="AC104" s="168">
        <v>44232</v>
      </c>
      <c r="AD104" s="168">
        <v>44575</v>
      </c>
      <c r="AE104" s="143">
        <v>330</v>
      </c>
      <c r="AF104" s="143">
        <v>1</v>
      </c>
      <c r="AG104" s="170">
        <v>14</v>
      </c>
      <c r="AH104" s="171" t="s">
        <v>79</v>
      </c>
      <c r="AI104" s="169" t="s">
        <v>79</v>
      </c>
      <c r="AJ104" s="169" t="s">
        <v>79</v>
      </c>
      <c r="AK104" s="169" t="s">
        <v>79</v>
      </c>
      <c r="AL104" s="143" t="s">
        <v>79</v>
      </c>
      <c r="AM104" s="143" t="s">
        <v>79</v>
      </c>
      <c r="AN104" s="143" t="s">
        <v>2610</v>
      </c>
      <c r="AO104" s="143" t="s">
        <v>79</v>
      </c>
      <c r="AP104" s="144">
        <f t="shared" si="3"/>
        <v>0.86046511564329442</v>
      </c>
      <c r="AQ104" s="35"/>
      <c r="AR104" s="35"/>
      <c r="AS104" s="35"/>
      <c r="AT104" s="35"/>
      <c r="AU104" s="35"/>
      <c r="AV104" s="35"/>
    </row>
    <row r="105" spans="1:48" s="145" customFormat="1" ht="27.95" customHeight="1" x14ac:dyDescent="0.25">
      <c r="A105" s="126" t="s">
        <v>1536</v>
      </c>
      <c r="B105" s="126">
        <v>2021</v>
      </c>
      <c r="C105" s="126"/>
      <c r="D105" s="127"/>
      <c r="E105" s="128" t="s">
        <v>70</v>
      </c>
      <c r="F105" s="128" t="s">
        <v>70</v>
      </c>
      <c r="G105" s="130"/>
      <c r="H105" s="131" t="s">
        <v>405</v>
      </c>
      <c r="I105" s="132" t="s">
        <v>49</v>
      </c>
      <c r="J105" s="147" t="s">
        <v>223</v>
      </c>
      <c r="K105" s="133">
        <v>1</v>
      </c>
      <c r="L105" s="134" t="str">
        <f>IF(ISERROR(VLOOKUP(K105,#REF!,2,FALSE))," ",VLOOKUP(K105,#REF!,2,FALSE))</f>
        <v xml:space="preserve"> </v>
      </c>
      <c r="M105" s="134" t="str">
        <f>IF(ISERROR(VLOOKUP(K105,#REF!,3,FALSE))," ",VLOOKUP(K105,#REF!,3,FALSE))</f>
        <v xml:space="preserve"> </v>
      </c>
      <c r="N105" s="135" t="s">
        <v>2554</v>
      </c>
      <c r="O105" s="179">
        <v>0</v>
      </c>
      <c r="P105" s="137" t="s">
        <v>2119</v>
      </c>
      <c r="Q105" s="138" t="s">
        <v>1045</v>
      </c>
      <c r="R105" s="137" t="s">
        <v>295</v>
      </c>
      <c r="S105" s="137" t="s">
        <v>79</v>
      </c>
      <c r="T105" s="139" t="s">
        <v>79</v>
      </c>
      <c r="U105" s="140" t="s">
        <v>79</v>
      </c>
      <c r="V105" s="165">
        <v>4893600000</v>
      </c>
      <c r="W105" s="141">
        <v>0</v>
      </c>
      <c r="X105" s="142"/>
      <c r="Y105" s="148"/>
      <c r="Z105" s="260">
        <f t="shared" si="2"/>
        <v>4893600000</v>
      </c>
      <c r="AA105" s="263">
        <v>4893600000</v>
      </c>
      <c r="AB105" s="168"/>
      <c r="AC105" s="168"/>
      <c r="AD105" s="168"/>
      <c r="AE105" s="143"/>
      <c r="AF105" s="143"/>
      <c r="AG105" s="170"/>
      <c r="AH105" s="171"/>
      <c r="AI105" s="169"/>
      <c r="AJ105" s="169"/>
      <c r="AK105" s="169"/>
      <c r="AL105" s="143"/>
      <c r="AM105" s="143"/>
      <c r="AN105" s="143"/>
      <c r="AO105" s="143"/>
      <c r="AP105" s="144">
        <f t="shared" si="3"/>
        <v>1</v>
      </c>
      <c r="AQ105" s="35"/>
      <c r="AR105" s="35"/>
      <c r="AS105" s="35"/>
      <c r="AT105" s="35"/>
      <c r="AU105" s="35"/>
      <c r="AV105" s="35"/>
    </row>
    <row r="106" spans="1:48" s="145" customFormat="1" ht="27.95" customHeight="1" x14ac:dyDescent="0.25">
      <c r="A106" s="126" t="s">
        <v>1537</v>
      </c>
      <c r="B106" s="126">
        <v>2021</v>
      </c>
      <c r="C106" s="126" t="s">
        <v>2721</v>
      </c>
      <c r="D106" s="127" t="s">
        <v>2722</v>
      </c>
      <c r="E106" s="128" t="s">
        <v>54</v>
      </c>
      <c r="F106" s="129" t="s">
        <v>27</v>
      </c>
      <c r="G106" s="130" t="s">
        <v>75</v>
      </c>
      <c r="H106" s="131" t="s">
        <v>406</v>
      </c>
      <c r="I106" s="132" t="s">
        <v>49</v>
      </c>
      <c r="J106" s="147" t="s">
        <v>223</v>
      </c>
      <c r="K106" s="133">
        <v>57</v>
      </c>
      <c r="L106" s="134" t="str">
        <f>IF(ISERROR(VLOOKUP(K106,#REF!,2,FALSE))," ",VLOOKUP(K106,#REF!,2,FALSE))</f>
        <v xml:space="preserve"> </v>
      </c>
      <c r="M106" s="134" t="str">
        <f>IF(ISERROR(VLOOKUP(K106,#REF!,3,FALSE))," ",VLOOKUP(K106,#REF!,3,FALSE))</f>
        <v xml:space="preserve"> </v>
      </c>
      <c r="N106" s="135" t="s">
        <v>2563</v>
      </c>
      <c r="O106" s="179">
        <v>0</v>
      </c>
      <c r="P106" s="137" t="s">
        <v>2120</v>
      </c>
      <c r="Q106" s="138" t="s">
        <v>1046</v>
      </c>
      <c r="R106" s="137" t="s">
        <v>295</v>
      </c>
      <c r="S106" s="137" t="s">
        <v>79</v>
      </c>
      <c r="T106" s="139" t="s">
        <v>79</v>
      </c>
      <c r="U106" s="140" t="s">
        <v>79</v>
      </c>
      <c r="V106" s="165">
        <v>44660000</v>
      </c>
      <c r="W106" s="141">
        <v>0</v>
      </c>
      <c r="X106" s="142"/>
      <c r="Y106" s="148"/>
      <c r="Z106" s="260">
        <f t="shared" si="2"/>
        <v>44660000</v>
      </c>
      <c r="AA106" s="263">
        <v>44660000</v>
      </c>
      <c r="AB106" s="168">
        <v>44230</v>
      </c>
      <c r="AC106" s="168">
        <v>44237</v>
      </c>
      <c r="AD106" s="168">
        <v>44448</v>
      </c>
      <c r="AE106" s="143">
        <v>210</v>
      </c>
      <c r="AF106" s="143">
        <v>0</v>
      </c>
      <c r="AG106" s="170">
        <v>0</v>
      </c>
      <c r="AH106" s="171" t="s">
        <v>79</v>
      </c>
      <c r="AI106" s="169" t="s">
        <v>79</v>
      </c>
      <c r="AJ106" s="169" t="s">
        <v>79</v>
      </c>
      <c r="AK106" s="169" t="s">
        <v>79</v>
      </c>
      <c r="AL106" s="143" t="s">
        <v>79</v>
      </c>
      <c r="AM106" s="143" t="s">
        <v>79</v>
      </c>
      <c r="AN106" s="143" t="s">
        <v>2610</v>
      </c>
      <c r="AO106" s="143" t="s">
        <v>79</v>
      </c>
      <c r="AP106" s="144">
        <f t="shared" si="3"/>
        <v>1</v>
      </c>
      <c r="AQ106" s="35"/>
      <c r="AR106" s="35"/>
      <c r="AS106" s="35"/>
      <c r="AT106" s="35"/>
      <c r="AU106" s="35"/>
      <c r="AV106" s="35"/>
    </row>
    <row r="107" spans="1:48" s="145" customFormat="1" ht="27.95" customHeight="1" x14ac:dyDescent="0.25">
      <c r="A107" s="126" t="s">
        <v>1538</v>
      </c>
      <c r="B107" s="126">
        <v>2021</v>
      </c>
      <c r="C107" s="126" t="s">
        <v>2723</v>
      </c>
      <c r="D107" s="127" t="s">
        <v>2724</v>
      </c>
      <c r="E107" s="128" t="s">
        <v>54</v>
      </c>
      <c r="F107" s="129" t="s">
        <v>27</v>
      </c>
      <c r="G107" s="130" t="s">
        <v>75</v>
      </c>
      <c r="H107" s="131" t="s">
        <v>407</v>
      </c>
      <c r="I107" s="132" t="s">
        <v>49</v>
      </c>
      <c r="J107" s="147" t="s">
        <v>223</v>
      </c>
      <c r="K107" s="133">
        <v>57</v>
      </c>
      <c r="L107" s="134" t="str">
        <f>IF(ISERROR(VLOOKUP(K107,#REF!,2,FALSE))," ",VLOOKUP(K107,#REF!,2,FALSE))</f>
        <v xml:space="preserve"> </v>
      </c>
      <c r="M107" s="134" t="str">
        <f>IF(ISERROR(VLOOKUP(K107,#REF!,3,FALSE))," ",VLOOKUP(K107,#REF!,3,FALSE))</f>
        <v xml:space="preserve"> </v>
      </c>
      <c r="N107" s="135" t="s">
        <v>2563</v>
      </c>
      <c r="O107" s="179">
        <v>0</v>
      </c>
      <c r="P107" s="137" t="s">
        <v>2121</v>
      </c>
      <c r="Q107" s="138" t="s">
        <v>1047</v>
      </c>
      <c r="R107" s="137" t="s">
        <v>295</v>
      </c>
      <c r="S107" s="137" t="s">
        <v>79</v>
      </c>
      <c r="T107" s="139" t="s">
        <v>79</v>
      </c>
      <c r="U107" s="140" t="s">
        <v>79</v>
      </c>
      <c r="V107" s="165">
        <v>44660000</v>
      </c>
      <c r="W107" s="141">
        <v>0</v>
      </c>
      <c r="X107" s="142"/>
      <c r="Y107" s="148"/>
      <c r="Z107" s="260">
        <f t="shared" si="2"/>
        <v>44660000</v>
      </c>
      <c r="AA107" s="263">
        <v>44660000</v>
      </c>
      <c r="AB107" s="168">
        <v>44224</v>
      </c>
      <c r="AC107" s="168">
        <v>44229</v>
      </c>
      <c r="AD107" s="168">
        <v>44440</v>
      </c>
      <c r="AE107" s="143">
        <v>210</v>
      </c>
      <c r="AF107" s="143">
        <v>0</v>
      </c>
      <c r="AG107" s="170">
        <v>0</v>
      </c>
      <c r="AH107" s="171" t="s">
        <v>79</v>
      </c>
      <c r="AI107" s="169" t="s">
        <v>79</v>
      </c>
      <c r="AJ107" s="169" t="s">
        <v>79</v>
      </c>
      <c r="AK107" s="169" t="s">
        <v>79</v>
      </c>
      <c r="AL107" s="143" t="s">
        <v>79</v>
      </c>
      <c r="AM107" s="143" t="s">
        <v>79</v>
      </c>
      <c r="AN107" s="143" t="s">
        <v>2610</v>
      </c>
      <c r="AO107" s="143" t="s">
        <v>79</v>
      </c>
      <c r="AP107" s="144">
        <f t="shared" si="3"/>
        <v>1</v>
      </c>
      <c r="AQ107" s="35"/>
      <c r="AR107" s="35"/>
      <c r="AS107" s="35"/>
      <c r="AT107" s="35"/>
      <c r="AU107" s="35"/>
      <c r="AV107" s="35"/>
    </row>
    <row r="108" spans="1:48" s="145" customFormat="1" ht="27.95" customHeight="1" x14ac:dyDescent="0.25">
      <c r="A108" s="126" t="s">
        <v>1539</v>
      </c>
      <c r="B108" s="126">
        <v>2021</v>
      </c>
      <c r="C108" s="126" t="s">
        <v>2725</v>
      </c>
      <c r="D108" s="127" t="s">
        <v>2726</v>
      </c>
      <c r="E108" s="128" t="s">
        <v>54</v>
      </c>
      <c r="F108" s="129" t="s">
        <v>27</v>
      </c>
      <c r="G108" s="130" t="s">
        <v>75</v>
      </c>
      <c r="H108" s="131" t="s">
        <v>408</v>
      </c>
      <c r="I108" s="132" t="s">
        <v>49</v>
      </c>
      <c r="J108" s="147" t="s">
        <v>223</v>
      </c>
      <c r="K108" s="133">
        <v>57</v>
      </c>
      <c r="L108" s="134" t="str">
        <f>IF(ISERROR(VLOOKUP(K108,#REF!,2,FALSE))," ",VLOOKUP(K108,#REF!,2,FALSE))</f>
        <v xml:space="preserve"> </v>
      </c>
      <c r="M108" s="134" t="str">
        <f>IF(ISERROR(VLOOKUP(K108,#REF!,3,FALSE))," ",VLOOKUP(K108,#REF!,3,FALSE))</f>
        <v xml:space="preserve"> </v>
      </c>
      <c r="N108" s="135" t="s">
        <v>2563</v>
      </c>
      <c r="O108" s="179">
        <v>0</v>
      </c>
      <c r="P108" s="137" t="s">
        <v>2122</v>
      </c>
      <c r="Q108" s="138" t="s">
        <v>1048</v>
      </c>
      <c r="R108" s="137" t="s">
        <v>295</v>
      </c>
      <c r="S108" s="137" t="s">
        <v>79</v>
      </c>
      <c r="T108" s="139" t="s">
        <v>79</v>
      </c>
      <c r="U108" s="140" t="s">
        <v>79</v>
      </c>
      <c r="V108" s="165">
        <v>44660000</v>
      </c>
      <c r="W108" s="141">
        <v>0</v>
      </c>
      <c r="X108" s="142"/>
      <c r="Y108" s="148"/>
      <c r="Z108" s="260">
        <f t="shared" si="2"/>
        <v>44660000</v>
      </c>
      <c r="AA108" s="263">
        <v>44660000</v>
      </c>
      <c r="AB108" s="168">
        <v>44228</v>
      </c>
      <c r="AC108" s="168">
        <v>44229</v>
      </c>
      <c r="AD108" s="168">
        <v>44440</v>
      </c>
      <c r="AE108" s="143">
        <v>210</v>
      </c>
      <c r="AF108" s="143">
        <v>0</v>
      </c>
      <c r="AG108" s="170">
        <v>0</v>
      </c>
      <c r="AH108" s="171" t="s">
        <v>79</v>
      </c>
      <c r="AI108" s="169" t="s">
        <v>79</v>
      </c>
      <c r="AJ108" s="169" t="s">
        <v>79</v>
      </c>
      <c r="AK108" s="169" t="s">
        <v>79</v>
      </c>
      <c r="AL108" s="143" t="s">
        <v>79</v>
      </c>
      <c r="AM108" s="143" t="s">
        <v>79</v>
      </c>
      <c r="AN108" s="143" t="s">
        <v>2610</v>
      </c>
      <c r="AO108" s="143" t="s">
        <v>79</v>
      </c>
      <c r="AP108" s="144">
        <f t="shared" si="3"/>
        <v>1</v>
      </c>
      <c r="AQ108" s="35"/>
      <c r="AR108" s="35"/>
      <c r="AS108" s="35"/>
      <c r="AT108" s="35"/>
      <c r="AU108" s="35"/>
      <c r="AV108" s="35"/>
    </row>
    <row r="109" spans="1:48" s="145" customFormat="1" ht="27.95" customHeight="1" x14ac:dyDescent="0.25">
      <c r="A109" s="126" t="s">
        <v>1540</v>
      </c>
      <c r="B109" s="126">
        <v>2021</v>
      </c>
      <c r="C109" s="126" t="s">
        <v>2727</v>
      </c>
      <c r="D109" s="127" t="s">
        <v>2728</v>
      </c>
      <c r="E109" s="128" t="s">
        <v>54</v>
      </c>
      <c r="F109" s="129" t="s">
        <v>27</v>
      </c>
      <c r="G109" s="130" t="s">
        <v>75</v>
      </c>
      <c r="H109" s="131" t="s">
        <v>409</v>
      </c>
      <c r="I109" s="132" t="s">
        <v>49</v>
      </c>
      <c r="J109" s="147" t="s">
        <v>223</v>
      </c>
      <c r="K109" s="133">
        <v>57</v>
      </c>
      <c r="L109" s="134" t="str">
        <f>IF(ISERROR(VLOOKUP(K109,#REF!,2,FALSE))," ",VLOOKUP(K109,#REF!,2,FALSE))</f>
        <v xml:space="preserve"> </v>
      </c>
      <c r="M109" s="134" t="str">
        <f>IF(ISERROR(VLOOKUP(K109,#REF!,3,FALSE))," ",VLOOKUP(K109,#REF!,3,FALSE))</f>
        <v xml:space="preserve"> </v>
      </c>
      <c r="N109" s="135" t="s">
        <v>2563</v>
      </c>
      <c r="O109" s="179">
        <v>0</v>
      </c>
      <c r="P109" s="137" t="s">
        <v>2123</v>
      </c>
      <c r="Q109" s="138" t="s">
        <v>1049</v>
      </c>
      <c r="R109" s="137" t="s">
        <v>295</v>
      </c>
      <c r="S109" s="137" t="s">
        <v>79</v>
      </c>
      <c r="T109" s="139" t="s">
        <v>79</v>
      </c>
      <c r="U109" s="140" t="s">
        <v>79</v>
      </c>
      <c r="V109" s="165">
        <v>44660000</v>
      </c>
      <c r="W109" s="141">
        <v>0</v>
      </c>
      <c r="X109" s="142"/>
      <c r="Y109" s="148"/>
      <c r="Z109" s="260">
        <f t="shared" si="2"/>
        <v>44660000</v>
      </c>
      <c r="AA109" s="263">
        <v>44660000</v>
      </c>
      <c r="AB109" s="168">
        <v>44228</v>
      </c>
      <c r="AC109" s="168">
        <v>44229</v>
      </c>
      <c r="AD109" s="168">
        <v>44440</v>
      </c>
      <c r="AE109" s="143">
        <v>210</v>
      </c>
      <c r="AF109" s="143">
        <v>0</v>
      </c>
      <c r="AG109" s="170">
        <v>0</v>
      </c>
      <c r="AH109" s="171" t="s">
        <v>79</v>
      </c>
      <c r="AI109" s="169" t="s">
        <v>79</v>
      </c>
      <c r="AJ109" s="169" t="s">
        <v>79</v>
      </c>
      <c r="AK109" s="169" t="s">
        <v>79</v>
      </c>
      <c r="AL109" s="143" t="s">
        <v>79</v>
      </c>
      <c r="AM109" s="143" t="s">
        <v>79</v>
      </c>
      <c r="AN109" s="143" t="s">
        <v>2610</v>
      </c>
      <c r="AO109" s="143" t="s">
        <v>79</v>
      </c>
      <c r="AP109" s="144">
        <f t="shared" si="3"/>
        <v>1</v>
      </c>
      <c r="AQ109" s="35"/>
      <c r="AR109" s="35"/>
      <c r="AS109" s="35"/>
      <c r="AT109" s="35"/>
      <c r="AU109" s="35"/>
      <c r="AV109" s="35"/>
    </row>
    <row r="110" spans="1:48" s="145" customFormat="1" ht="27.95" customHeight="1" x14ac:dyDescent="0.25">
      <c r="A110" s="126" t="s">
        <v>1541</v>
      </c>
      <c r="B110" s="126">
        <v>2021</v>
      </c>
      <c r="C110" s="126" t="s">
        <v>2729</v>
      </c>
      <c r="D110" s="127" t="s">
        <v>2730</v>
      </c>
      <c r="E110" s="128" t="s">
        <v>54</v>
      </c>
      <c r="F110" s="129" t="s">
        <v>27</v>
      </c>
      <c r="G110" s="130" t="s">
        <v>75</v>
      </c>
      <c r="H110" s="131" t="s">
        <v>410</v>
      </c>
      <c r="I110" s="132" t="s">
        <v>49</v>
      </c>
      <c r="J110" s="147" t="s">
        <v>223</v>
      </c>
      <c r="K110" s="133">
        <v>57</v>
      </c>
      <c r="L110" s="134" t="str">
        <f>IF(ISERROR(VLOOKUP(K110,#REF!,2,FALSE))," ",VLOOKUP(K110,#REF!,2,FALSE))</f>
        <v xml:space="preserve"> </v>
      </c>
      <c r="M110" s="134" t="str">
        <f>IF(ISERROR(VLOOKUP(K110,#REF!,3,FALSE))," ",VLOOKUP(K110,#REF!,3,FALSE))</f>
        <v xml:space="preserve"> </v>
      </c>
      <c r="N110" s="135" t="s">
        <v>2563</v>
      </c>
      <c r="O110" s="179">
        <v>0</v>
      </c>
      <c r="P110" s="137" t="s">
        <v>2124</v>
      </c>
      <c r="Q110" s="138" t="s">
        <v>1050</v>
      </c>
      <c r="R110" s="137" t="s">
        <v>295</v>
      </c>
      <c r="S110" s="137" t="s">
        <v>79</v>
      </c>
      <c r="T110" s="139" t="s">
        <v>79</v>
      </c>
      <c r="U110" s="140" t="s">
        <v>79</v>
      </c>
      <c r="V110" s="165">
        <v>29890000</v>
      </c>
      <c r="W110" s="141">
        <v>0</v>
      </c>
      <c r="X110" s="142"/>
      <c r="Y110" s="148"/>
      <c r="Z110" s="260">
        <f t="shared" si="2"/>
        <v>29890000</v>
      </c>
      <c r="AA110" s="263">
        <v>29890000</v>
      </c>
      <c r="AB110" s="168">
        <v>44229</v>
      </c>
      <c r="AC110" s="168">
        <v>44230</v>
      </c>
      <c r="AD110" s="168">
        <v>44441</v>
      </c>
      <c r="AE110" s="143">
        <v>210</v>
      </c>
      <c r="AF110" s="143">
        <v>0</v>
      </c>
      <c r="AG110" s="170">
        <v>0</v>
      </c>
      <c r="AH110" s="171" t="s">
        <v>79</v>
      </c>
      <c r="AI110" s="169" t="s">
        <v>79</v>
      </c>
      <c r="AJ110" s="169" t="s">
        <v>79</v>
      </c>
      <c r="AK110" s="169" t="s">
        <v>79</v>
      </c>
      <c r="AL110" s="143" t="s">
        <v>79</v>
      </c>
      <c r="AM110" s="143" t="s">
        <v>79</v>
      </c>
      <c r="AN110" s="143" t="s">
        <v>2610</v>
      </c>
      <c r="AO110" s="143" t="s">
        <v>79</v>
      </c>
      <c r="AP110" s="144">
        <f t="shared" si="3"/>
        <v>1</v>
      </c>
      <c r="AQ110" s="35"/>
      <c r="AR110" s="35"/>
      <c r="AS110" s="35"/>
      <c r="AT110" s="35"/>
      <c r="AU110" s="35"/>
      <c r="AV110" s="35"/>
    </row>
    <row r="111" spans="1:48" s="145" customFormat="1" ht="27.95" customHeight="1" x14ac:dyDescent="0.25">
      <c r="A111" s="126" t="s">
        <v>1542</v>
      </c>
      <c r="B111" s="126">
        <v>2021</v>
      </c>
      <c r="C111" s="126" t="s">
        <v>2731</v>
      </c>
      <c r="D111" s="127" t="s">
        <v>2732</v>
      </c>
      <c r="E111" s="128" t="s">
        <v>54</v>
      </c>
      <c r="F111" s="129" t="s">
        <v>27</v>
      </c>
      <c r="G111" s="130" t="s">
        <v>75</v>
      </c>
      <c r="H111" s="131" t="s">
        <v>411</v>
      </c>
      <c r="I111" s="132" t="s">
        <v>49</v>
      </c>
      <c r="J111" s="147" t="s">
        <v>223</v>
      </c>
      <c r="K111" s="133">
        <v>57</v>
      </c>
      <c r="L111" s="134" t="str">
        <f>IF(ISERROR(VLOOKUP(K111,#REF!,2,FALSE))," ",VLOOKUP(K111,#REF!,2,FALSE))</f>
        <v xml:space="preserve"> </v>
      </c>
      <c r="M111" s="134" t="str">
        <f>IF(ISERROR(VLOOKUP(K111,#REF!,3,FALSE))," ",VLOOKUP(K111,#REF!,3,FALSE))</f>
        <v xml:space="preserve"> </v>
      </c>
      <c r="N111" s="135" t="s">
        <v>2563</v>
      </c>
      <c r="O111" s="179">
        <v>0</v>
      </c>
      <c r="P111" s="137" t="s">
        <v>2125</v>
      </c>
      <c r="Q111" s="138" t="s">
        <v>1051</v>
      </c>
      <c r="R111" s="137" t="s">
        <v>295</v>
      </c>
      <c r="S111" s="137" t="s">
        <v>79</v>
      </c>
      <c r="T111" s="139" t="s">
        <v>79</v>
      </c>
      <c r="U111" s="140" t="s">
        <v>79</v>
      </c>
      <c r="V111" s="165">
        <v>29890000</v>
      </c>
      <c r="W111" s="141">
        <v>0</v>
      </c>
      <c r="X111" s="142"/>
      <c r="Y111" s="148"/>
      <c r="Z111" s="260">
        <f t="shared" si="2"/>
        <v>29890000</v>
      </c>
      <c r="AA111" s="263">
        <v>29890000</v>
      </c>
      <c r="AB111" s="168">
        <v>44225</v>
      </c>
      <c r="AC111" s="168">
        <v>44229</v>
      </c>
      <c r="AD111" s="168">
        <v>44440</v>
      </c>
      <c r="AE111" s="143">
        <v>210</v>
      </c>
      <c r="AF111" s="143">
        <v>0</v>
      </c>
      <c r="AG111" s="170">
        <v>0</v>
      </c>
      <c r="AH111" s="171" t="s">
        <v>79</v>
      </c>
      <c r="AI111" s="169" t="s">
        <v>79</v>
      </c>
      <c r="AJ111" s="169" t="s">
        <v>79</v>
      </c>
      <c r="AK111" s="169" t="s">
        <v>79</v>
      </c>
      <c r="AL111" s="143" t="s">
        <v>79</v>
      </c>
      <c r="AM111" s="143" t="s">
        <v>79</v>
      </c>
      <c r="AN111" s="143" t="s">
        <v>2610</v>
      </c>
      <c r="AO111" s="143" t="s">
        <v>79</v>
      </c>
      <c r="AP111" s="144">
        <f t="shared" si="3"/>
        <v>1</v>
      </c>
      <c r="AQ111" s="35"/>
      <c r="AR111" s="35"/>
      <c r="AS111" s="35"/>
      <c r="AT111" s="35"/>
      <c r="AU111" s="35"/>
      <c r="AV111" s="35"/>
    </row>
    <row r="112" spans="1:48" s="145" customFormat="1" ht="27.95" customHeight="1" x14ac:dyDescent="0.25">
      <c r="A112" s="126" t="s">
        <v>1543</v>
      </c>
      <c r="B112" s="126">
        <v>2021</v>
      </c>
      <c r="C112" s="126" t="s">
        <v>2733</v>
      </c>
      <c r="D112" s="127" t="s">
        <v>2734</v>
      </c>
      <c r="E112" s="128" t="s">
        <v>54</v>
      </c>
      <c r="F112" s="129" t="s">
        <v>27</v>
      </c>
      <c r="G112" s="130" t="s">
        <v>75</v>
      </c>
      <c r="H112" s="131" t="s">
        <v>412</v>
      </c>
      <c r="I112" s="132" t="s">
        <v>49</v>
      </c>
      <c r="J112" s="147" t="s">
        <v>223</v>
      </c>
      <c r="K112" s="133">
        <v>57</v>
      </c>
      <c r="L112" s="134" t="str">
        <f>IF(ISERROR(VLOOKUP(K112,#REF!,2,FALSE))," ",VLOOKUP(K112,#REF!,2,FALSE))</f>
        <v xml:space="preserve"> </v>
      </c>
      <c r="M112" s="134" t="str">
        <f>IF(ISERROR(VLOOKUP(K112,#REF!,3,FALSE))," ",VLOOKUP(K112,#REF!,3,FALSE))</f>
        <v xml:space="preserve"> </v>
      </c>
      <c r="N112" s="135" t="s">
        <v>2563</v>
      </c>
      <c r="O112" s="179">
        <v>0</v>
      </c>
      <c r="P112" s="137" t="s">
        <v>2126</v>
      </c>
      <c r="Q112" s="138" t="s">
        <v>1052</v>
      </c>
      <c r="R112" s="137" t="s">
        <v>295</v>
      </c>
      <c r="S112" s="137" t="s">
        <v>79</v>
      </c>
      <c r="T112" s="139" t="s">
        <v>79</v>
      </c>
      <c r="U112" s="140" t="s">
        <v>79</v>
      </c>
      <c r="V112" s="165">
        <v>29890000</v>
      </c>
      <c r="W112" s="141">
        <v>-142333</v>
      </c>
      <c r="X112" s="142"/>
      <c r="Y112" s="148"/>
      <c r="Z112" s="260">
        <f t="shared" si="2"/>
        <v>29747667</v>
      </c>
      <c r="AA112" s="263">
        <v>8397667</v>
      </c>
      <c r="AB112" s="168">
        <v>44228</v>
      </c>
      <c r="AC112" s="168">
        <v>44349</v>
      </c>
      <c r="AD112" s="168">
        <v>44561</v>
      </c>
      <c r="AE112" s="143">
        <v>210</v>
      </c>
      <c r="AF112" s="143">
        <v>0</v>
      </c>
      <c r="AG112" s="170">
        <v>0</v>
      </c>
      <c r="AH112" s="171" t="s">
        <v>79</v>
      </c>
      <c r="AI112" s="169" t="s">
        <v>79</v>
      </c>
      <c r="AJ112" s="169" t="s">
        <v>79</v>
      </c>
      <c r="AK112" s="169" t="s">
        <v>79</v>
      </c>
      <c r="AL112" s="143" t="s">
        <v>79</v>
      </c>
      <c r="AM112" s="143" t="s">
        <v>79</v>
      </c>
      <c r="AN112" s="143" t="s">
        <v>2610</v>
      </c>
      <c r="AO112" s="143" t="s">
        <v>79</v>
      </c>
      <c r="AP112" s="144">
        <f t="shared" si="3"/>
        <v>0.28229665875982812</v>
      </c>
      <c r="AQ112" s="35"/>
      <c r="AR112" s="35"/>
      <c r="AS112" s="35"/>
      <c r="AT112" s="35"/>
      <c r="AU112" s="35"/>
      <c r="AV112" s="35"/>
    </row>
    <row r="113" spans="1:48" s="145" customFormat="1" ht="27.95" customHeight="1" x14ac:dyDescent="0.25">
      <c r="A113" s="126" t="s">
        <v>1544</v>
      </c>
      <c r="B113" s="126">
        <v>2021</v>
      </c>
      <c r="C113" s="126" t="s">
        <v>2735</v>
      </c>
      <c r="D113" s="127" t="s">
        <v>2736</v>
      </c>
      <c r="E113" s="128" t="s">
        <v>54</v>
      </c>
      <c r="F113" s="129" t="s">
        <v>27</v>
      </c>
      <c r="G113" s="130" t="s">
        <v>75</v>
      </c>
      <c r="H113" s="131" t="s">
        <v>413</v>
      </c>
      <c r="I113" s="132" t="s">
        <v>49</v>
      </c>
      <c r="J113" s="147" t="s">
        <v>223</v>
      </c>
      <c r="K113" s="133">
        <v>57</v>
      </c>
      <c r="L113" s="134" t="str">
        <f>IF(ISERROR(VLOOKUP(K113,#REF!,2,FALSE))," ",VLOOKUP(K113,#REF!,2,FALSE))</f>
        <v xml:space="preserve"> </v>
      </c>
      <c r="M113" s="134" t="str">
        <f>IF(ISERROR(VLOOKUP(K113,#REF!,3,FALSE))," ",VLOOKUP(K113,#REF!,3,FALSE))</f>
        <v xml:space="preserve"> </v>
      </c>
      <c r="N113" s="135" t="s">
        <v>2563</v>
      </c>
      <c r="O113" s="179">
        <v>0</v>
      </c>
      <c r="P113" s="137" t="s">
        <v>2127</v>
      </c>
      <c r="Q113" s="138" t="s">
        <v>1053</v>
      </c>
      <c r="R113" s="137" t="s">
        <v>295</v>
      </c>
      <c r="S113" s="137" t="s">
        <v>79</v>
      </c>
      <c r="T113" s="139" t="s">
        <v>79</v>
      </c>
      <c r="U113" s="140" t="s">
        <v>79</v>
      </c>
      <c r="V113" s="165">
        <v>29890000</v>
      </c>
      <c r="W113" s="141">
        <v>0</v>
      </c>
      <c r="X113" s="142"/>
      <c r="Y113" s="148"/>
      <c r="Z113" s="260">
        <f t="shared" si="2"/>
        <v>29890000</v>
      </c>
      <c r="AA113" s="263">
        <v>29890000</v>
      </c>
      <c r="AB113" s="168">
        <v>44228</v>
      </c>
      <c r="AC113" s="168">
        <v>44230</v>
      </c>
      <c r="AD113" s="168">
        <v>44441</v>
      </c>
      <c r="AE113" s="143">
        <v>210</v>
      </c>
      <c r="AF113" s="143">
        <v>0</v>
      </c>
      <c r="AG113" s="170">
        <v>0</v>
      </c>
      <c r="AH113" s="171" t="s">
        <v>79</v>
      </c>
      <c r="AI113" s="169" t="s">
        <v>79</v>
      </c>
      <c r="AJ113" s="169" t="s">
        <v>79</v>
      </c>
      <c r="AK113" s="169" t="s">
        <v>79</v>
      </c>
      <c r="AL113" s="143" t="s">
        <v>79</v>
      </c>
      <c r="AM113" s="143" t="s">
        <v>79</v>
      </c>
      <c r="AN113" s="143" t="s">
        <v>2610</v>
      </c>
      <c r="AO113" s="143" t="s">
        <v>79</v>
      </c>
      <c r="AP113" s="144">
        <f t="shared" si="3"/>
        <v>1</v>
      </c>
      <c r="AQ113" s="35"/>
      <c r="AR113" s="35"/>
      <c r="AS113" s="35"/>
      <c r="AT113" s="35"/>
      <c r="AU113" s="35"/>
      <c r="AV113" s="35"/>
    </row>
    <row r="114" spans="1:48" s="145" customFormat="1" ht="27.95" customHeight="1" x14ac:dyDescent="0.25">
      <c r="A114" s="126" t="s">
        <v>1545</v>
      </c>
      <c r="B114" s="126">
        <v>2021</v>
      </c>
      <c r="C114" s="126" t="s">
        <v>2737</v>
      </c>
      <c r="D114" s="127" t="s">
        <v>2738</v>
      </c>
      <c r="E114" s="128" t="s">
        <v>54</v>
      </c>
      <c r="F114" s="129" t="s">
        <v>27</v>
      </c>
      <c r="G114" s="130" t="s">
        <v>75</v>
      </c>
      <c r="H114" s="131" t="s">
        <v>414</v>
      </c>
      <c r="I114" s="132" t="s">
        <v>49</v>
      </c>
      <c r="J114" s="147" t="s">
        <v>223</v>
      </c>
      <c r="K114" s="133">
        <v>57</v>
      </c>
      <c r="L114" s="134" t="str">
        <f>IF(ISERROR(VLOOKUP(K114,#REF!,2,FALSE))," ",VLOOKUP(K114,#REF!,2,FALSE))</f>
        <v xml:space="preserve"> </v>
      </c>
      <c r="M114" s="134" t="str">
        <f>IF(ISERROR(VLOOKUP(K114,#REF!,3,FALSE))," ",VLOOKUP(K114,#REF!,3,FALSE))</f>
        <v xml:space="preserve"> </v>
      </c>
      <c r="N114" s="135" t="s">
        <v>2563</v>
      </c>
      <c r="O114" s="179">
        <v>0</v>
      </c>
      <c r="P114" s="137" t="s">
        <v>2128</v>
      </c>
      <c r="Q114" s="138" t="s">
        <v>1054</v>
      </c>
      <c r="R114" s="137" t="s">
        <v>295</v>
      </c>
      <c r="S114" s="137" t="s">
        <v>79</v>
      </c>
      <c r="T114" s="139" t="s">
        <v>79</v>
      </c>
      <c r="U114" s="140" t="s">
        <v>79</v>
      </c>
      <c r="V114" s="165">
        <v>29890000</v>
      </c>
      <c r="W114" s="141">
        <v>0</v>
      </c>
      <c r="X114" s="142"/>
      <c r="Y114" s="148"/>
      <c r="Z114" s="260">
        <f t="shared" si="2"/>
        <v>29890000</v>
      </c>
      <c r="AA114" s="263">
        <v>25335333</v>
      </c>
      <c r="AB114" s="168">
        <v>44224</v>
      </c>
      <c r="AC114" s="168">
        <v>44230</v>
      </c>
      <c r="AD114" s="168">
        <v>44441</v>
      </c>
      <c r="AE114" s="143">
        <v>210</v>
      </c>
      <c r="AF114" s="143">
        <v>0</v>
      </c>
      <c r="AG114" s="170">
        <v>0</v>
      </c>
      <c r="AH114" s="171" t="s">
        <v>79</v>
      </c>
      <c r="AI114" s="169" t="s">
        <v>79</v>
      </c>
      <c r="AJ114" s="169" t="s">
        <v>79</v>
      </c>
      <c r="AK114" s="169" t="s">
        <v>79</v>
      </c>
      <c r="AL114" s="143" t="s">
        <v>79</v>
      </c>
      <c r="AM114" s="143" t="s">
        <v>79</v>
      </c>
      <c r="AN114" s="143" t="s">
        <v>2610</v>
      </c>
      <c r="AO114" s="143" t="s">
        <v>79</v>
      </c>
      <c r="AP114" s="144">
        <f t="shared" si="3"/>
        <v>0.84761903646704584</v>
      </c>
      <c r="AQ114" s="35"/>
      <c r="AR114" s="35"/>
      <c r="AS114" s="35"/>
      <c r="AT114" s="35"/>
      <c r="AU114" s="35"/>
      <c r="AV114" s="35"/>
    </row>
    <row r="115" spans="1:48" s="145" customFormat="1" ht="27.95" customHeight="1" x14ac:dyDescent="0.25">
      <c r="A115" s="126" t="s">
        <v>1546</v>
      </c>
      <c r="B115" s="126">
        <v>2021</v>
      </c>
      <c r="C115" s="126" t="s">
        <v>2739</v>
      </c>
      <c r="D115" s="127" t="s">
        <v>2740</v>
      </c>
      <c r="E115" s="128" t="s">
        <v>54</v>
      </c>
      <c r="F115" s="129" t="s">
        <v>27</v>
      </c>
      <c r="G115" s="130" t="s">
        <v>75</v>
      </c>
      <c r="H115" s="131" t="s">
        <v>415</v>
      </c>
      <c r="I115" s="132" t="s">
        <v>49</v>
      </c>
      <c r="J115" s="147" t="s">
        <v>223</v>
      </c>
      <c r="K115" s="133">
        <v>57</v>
      </c>
      <c r="L115" s="134" t="str">
        <f>IF(ISERROR(VLOOKUP(K115,#REF!,2,FALSE))," ",VLOOKUP(K115,#REF!,2,FALSE))</f>
        <v xml:space="preserve"> </v>
      </c>
      <c r="M115" s="134" t="str">
        <f>IF(ISERROR(VLOOKUP(K115,#REF!,3,FALSE))," ",VLOOKUP(K115,#REF!,3,FALSE))</f>
        <v xml:space="preserve"> </v>
      </c>
      <c r="N115" s="135" t="s">
        <v>2563</v>
      </c>
      <c r="O115" s="179">
        <v>0</v>
      </c>
      <c r="P115" s="137" t="s">
        <v>2129</v>
      </c>
      <c r="Q115" s="138" t="s">
        <v>1055</v>
      </c>
      <c r="R115" s="137" t="s">
        <v>295</v>
      </c>
      <c r="S115" s="137" t="s">
        <v>79</v>
      </c>
      <c r="T115" s="139" t="s">
        <v>79</v>
      </c>
      <c r="U115" s="140" t="s">
        <v>79</v>
      </c>
      <c r="V115" s="165">
        <v>29890000</v>
      </c>
      <c r="W115" s="141">
        <v>0</v>
      </c>
      <c r="X115" s="142"/>
      <c r="Y115" s="148"/>
      <c r="Z115" s="260">
        <f t="shared" si="2"/>
        <v>29890000</v>
      </c>
      <c r="AA115" s="263">
        <v>29890000</v>
      </c>
      <c r="AB115" s="168">
        <v>44229</v>
      </c>
      <c r="AC115" s="168">
        <v>44230</v>
      </c>
      <c r="AD115" s="168">
        <v>44441</v>
      </c>
      <c r="AE115" s="143">
        <v>210</v>
      </c>
      <c r="AF115" s="143">
        <v>0</v>
      </c>
      <c r="AG115" s="170">
        <v>0</v>
      </c>
      <c r="AH115" s="171" t="s">
        <v>79</v>
      </c>
      <c r="AI115" s="169" t="s">
        <v>79</v>
      </c>
      <c r="AJ115" s="169" t="s">
        <v>79</v>
      </c>
      <c r="AK115" s="169" t="s">
        <v>79</v>
      </c>
      <c r="AL115" s="143" t="s">
        <v>79</v>
      </c>
      <c r="AM115" s="143" t="s">
        <v>79</v>
      </c>
      <c r="AN115" s="143" t="s">
        <v>2610</v>
      </c>
      <c r="AO115" s="143" t="s">
        <v>79</v>
      </c>
      <c r="AP115" s="144">
        <f t="shared" si="3"/>
        <v>1</v>
      </c>
      <c r="AQ115" s="35"/>
      <c r="AR115" s="35"/>
      <c r="AS115" s="35"/>
      <c r="AT115" s="35"/>
      <c r="AU115" s="35"/>
      <c r="AV115" s="35"/>
    </row>
    <row r="116" spans="1:48" s="145" customFormat="1" ht="27.95" customHeight="1" x14ac:dyDescent="0.25">
      <c r="A116" s="126" t="s">
        <v>1547</v>
      </c>
      <c r="B116" s="126">
        <v>2021</v>
      </c>
      <c r="C116" s="126" t="s">
        <v>2741</v>
      </c>
      <c r="D116" s="127" t="s">
        <v>2742</v>
      </c>
      <c r="E116" s="128" t="s">
        <v>54</v>
      </c>
      <c r="F116" s="129" t="s">
        <v>27</v>
      </c>
      <c r="G116" s="130" t="s">
        <v>75</v>
      </c>
      <c r="H116" s="131" t="s">
        <v>416</v>
      </c>
      <c r="I116" s="132" t="s">
        <v>49</v>
      </c>
      <c r="J116" s="147" t="s">
        <v>223</v>
      </c>
      <c r="K116" s="133">
        <v>57</v>
      </c>
      <c r="L116" s="134" t="str">
        <f>IF(ISERROR(VLOOKUP(K116,#REF!,2,FALSE))," ",VLOOKUP(K116,#REF!,2,FALSE))</f>
        <v xml:space="preserve"> </v>
      </c>
      <c r="M116" s="134" t="str">
        <f>IF(ISERROR(VLOOKUP(K116,#REF!,3,FALSE))," ",VLOOKUP(K116,#REF!,3,FALSE))</f>
        <v xml:space="preserve"> </v>
      </c>
      <c r="N116" s="135" t="s">
        <v>2563</v>
      </c>
      <c r="O116" s="179">
        <v>0</v>
      </c>
      <c r="P116" s="137" t="s">
        <v>2130</v>
      </c>
      <c r="Q116" s="138" t="s">
        <v>1056</v>
      </c>
      <c r="R116" s="137" t="s">
        <v>295</v>
      </c>
      <c r="S116" s="137" t="s">
        <v>79</v>
      </c>
      <c r="T116" s="139" t="s">
        <v>79</v>
      </c>
      <c r="U116" s="140" t="s">
        <v>79</v>
      </c>
      <c r="V116" s="165">
        <v>29890000</v>
      </c>
      <c r="W116" s="141">
        <v>0</v>
      </c>
      <c r="X116" s="142"/>
      <c r="Y116" s="148"/>
      <c r="Z116" s="260">
        <f t="shared" si="2"/>
        <v>29890000</v>
      </c>
      <c r="AA116" s="263">
        <v>29890000</v>
      </c>
      <c r="AB116" s="168">
        <v>44228</v>
      </c>
      <c r="AC116" s="168">
        <v>44229</v>
      </c>
      <c r="AD116" s="168">
        <v>44440</v>
      </c>
      <c r="AE116" s="143">
        <v>210</v>
      </c>
      <c r="AF116" s="143">
        <v>0</v>
      </c>
      <c r="AG116" s="170">
        <v>0</v>
      </c>
      <c r="AH116" s="171" t="s">
        <v>79</v>
      </c>
      <c r="AI116" s="169" t="s">
        <v>79</v>
      </c>
      <c r="AJ116" s="169" t="s">
        <v>79</v>
      </c>
      <c r="AK116" s="169" t="s">
        <v>79</v>
      </c>
      <c r="AL116" s="143" t="s">
        <v>79</v>
      </c>
      <c r="AM116" s="143" t="s">
        <v>79</v>
      </c>
      <c r="AN116" s="143" t="s">
        <v>2610</v>
      </c>
      <c r="AO116" s="143" t="s">
        <v>79</v>
      </c>
      <c r="AP116" s="144">
        <f t="shared" si="3"/>
        <v>1</v>
      </c>
      <c r="AQ116" s="35"/>
      <c r="AR116" s="35"/>
      <c r="AS116" s="35"/>
      <c r="AT116" s="35"/>
      <c r="AU116" s="35"/>
      <c r="AV116" s="35"/>
    </row>
    <row r="117" spans="1:48" s="145" customFormat="1" ht="27.95" customHeight="1" x14ac:dyDescent="0.25">
      <c r="A117" s="126" t="s">
        <v>1548</v>
      </c>
      <c r="B117" s="126">
        <v>2021</v>
      </c>
      <c r="C117" s="126" t="s">
        <v>2743</v>
      </c>
      <c r="D117" s="127" t="s">
        <v>2744</v>
      </c>
      <c r="E117" s="128" t="s">
        <v>54</v>
      </c>
      <c r="F117" s="129" t="s">
        <v>27</v>
      </c>
      <c r="G117" s="130" t="s">
        <v>75</v>
      </c>
      <c r="H117" s="131" t="s">
        <v>417</v>
      </c>
      <c r="I117" s="132" t="s">
        <v>49</v>
      </c>
      <c r="J117" s="147" t="s">
        <v>223</v>
      </c>
      <c r="K117" s="133">
        <v>57</v>
      </c>
      <c r="L117" s="134" t="str">
        <f>IF(ISERROR(VLOOKUP(K117,#REF!,2,FALSE))," ",VLOOKUP(K117,#REF!,2,FALSE))</f>
        <v xml:space="preserve"> </v>
      </c>
      <c r="M117" s="134" t="str">
        <f>IF(ISERROR(VLOOKUP(K117,#REF!,3,FALSE))," ",VLOOKUP(K117,#REF!,3,FALSE))</f>
        <v xml:space="preserve"> </v>
      </c>
      <c r="N117" s="135" t="s">
        <v>2563</v>
      </c>
      <c r="O117" s="179">
        <v>0</v>
      </c>
      <c r="P117" s="137" t="s">
        <v>2131</v>
      </c>
      <c r="Q117" s="138" t="s">
        <v>1057</v>
      </c>
      <c r="R117" s="137" t="s">
        <v>295</v>
      </c>
      <c r="S117" s="137" t="s">
        <v>79</v>
      </c>
      <c r="T117" s="139" t="s">
        <v>79</v>
      </c>
      <c r="U117" s="140" t="s">
        <v>79</v>
      </c>
      <c r="V117" s="165">
        <v>29890000</v>
      </c>
      <c r="W117" s="141">
        <v>0</v>
      </c>
      <c r="X117" s="142"/>
      <c r="Y117" s="148"/>
      <c r="Z117" s="260">
        <f t="shared" si="2"/>
        <v>29890000</v>
      </c>
      <c r="AA117" s="263">
        <v>29890000</v>
      </c>
      <c r="AB117" s="168">
        <v>44230</v>
      </c>
      <c r="AC117" s="168">
        <v>44231</v>
      </c>
      <c r="AD117" s="168">
        <v>44442</v>
      </c>
      <c r="AE117" s="143">
        <v>210</v>
      </c>
      <c r="AF117" s="143">
        <v>0</v>
      </c>
      <c r="AG117" s="170">
        <v>0</v>
      </c>
      <c r="AH117" s="171" t="s">
        <v>79</v>
      </c>
      <c r="AI117" s="169" t="s">
        <v>79</v>
      </c>
      <c r="AJ117" s="169" t="s">
        <v>79</v>
      </c>
      <c r="AK117" s="169" t="s">
        <v>79</v>
      </c>
      <c r="AL117" s="143" t="s">
        <v>79</v>
      </c>
      <c r="AM117" s="143" t="s">
        <v>79</v>
      </c>
      <c r="AN117" s="143" t="s">
        <v>2610</v>
      </c>
      <c r="AO117" s="143" t="s">
        <v>79</v>
      </c>
      <c r="AP117" s="144">
        <f t="shared" si="3"/>
        <v>1</v>
      </c>
      <c r="AQ117" s="35"/>
      <c r="AR117" s="35"/>
      <c r="AS117" s="35"/>
      <c r="AT117" s="35"/>
      <c r="AU117" s="35"/>
      <c r="AV117" s="35"/>
    </row>
    <row r="118" spans="1:48" s="145" customFormat="1" ht="27.95" customHeight="1" x14ac:dyDescent="0.25">
      <c r="A118" s="126" t="s">
        <v>1549</v>
      </c>
      <c r="B118" s="126">
        <v>2021</v>
      </c>
      <c r="C118" s="126" t="s">
        <v>2745</v>
      </c>
      <c r="D118" s="127" t="s">
        <v>2746</v>
      </c>
      <c r="E118" s="128" t="s">
        <v>54</v>
      </c>
      <c r="F118" s="129" t="s">
        <v>27</v>
      </c>
      <c r="G118" s="130" t="s">
        <v>75</v>
      </c>
      <c r="H118" s="131" t="s">
        <v>418</v>
      </c>
      <c r="I118" s="132" t="s">
        <v>49</v>
      </c>
      <c r="J118" s="147" t="s">
        <v>223</v>
      </c>
      <c r="K118" s="133">
        <v>57</v>
      </c>
      <c r="L118" s="134" t="str">
        <f>IF(ISERROR(VLOOKUP(K118,#REF!,2,FALSE))," ",VLOOKUP(K118,#REF!,2,FALSE))</f>
        <v xml:space="preserve"> </v>
      </c>
      <c r="M118" s="134" t="str">
        <f>IF(ISERROR(VLOOKUP(K118,#REF!,3,FALSE))," ",VLOOKUP(K118,#REF!,3,FALSE))</f>
        <v xml:space="preserve"> </v>
      </c>
      <c r="N118" s="135" t="s">
        <v>2563</v>
      </c>
      <c r="O118" s="179">
        <v>0</v>
      </c>
      <c r="P118" s="137" t="s">
        <v>2132</v>
      </c>
      <c r="Q118" s="138" t="s">
        <v>1058</v>
      </c>
      <c r="R118" s="137" t="s">
        <v>295</v>
      </c>
      <c r="S118" s="137" t="s">
        <v>79</v>
      </c>
      <c r="T118" s="139" t="s">
        <v>79</v>
      </c>
      <c r="U118" s="140" t="s">
        <v>79</v>
      </c>
      <c r="V118" s="165">
        <v>29890000</v>
      </c>
      <c r="W118" s="141">
        <v>0</v>
      </c>
      <c r="X118" s="142"/>
      <c r="Y118" s="148"/>
      <c r="Z118" s="260">
        <f t="shared" si="2"/>
        <v>29890000</v>
      </c>
      <c r="AA118" s="263">
        <v>29890000</v>
      </c>
      <c r="AB118" s="168">
        <v>44225</v>
      </c>
      <c r="AC118" s="168">
        <v>44229</v>
      </c>
      <c r="AD118" s="168">
        <v>44440</v>
      </c>
      <c r="AE118" s="143">
        <v>210</v>
      </c>
      <c r="AF118" s="143">
        <v>0</v>
      </c>
      <c r="AG118" s="170">
        <v>0</v>
      </c>
      <c r="AH118" s="171" t="s">
        <v>79</v>
      </c>
      <c r="AI118" s="169" t="s">
        <v>79</v>
      </c>
      <c r="AJ118" s="169" t="s">
        <v>79</v>
      </c>
      <c r="AK118" s="169" t="s">
        <v>79</v>
      </c>
      <c r="AL118" s="143" t="s">
        <v>79</v>
      </c>
      <c r="AM118" s="143" t="s">
        <v>79</v>
      </c>
      <c r="AN118" s="143" t="s">
        <v>2610</v>
      </c>
      <c r="AO118" s="143" t="s">
        <v>79</v>
      </c>
      <c r="AP118" s="144">
        <f t="shared" si="3"/>
        <v>1</v>
      </c>
      <c r="AQ118" s="35"/>
      <c r="AR118" s="35"/>
      <c r="AS118" s="35"/>
      <c r="AT118" s="35"/>
      <c r="AU118" s="35"/>
      <c r="AV118" s="35"/>
    </row>
    <row r="119" spans="1:48" s="145" customFormat="1" ht="27.95" customHeight="1" x14ac:dyDescent="0.25">
      <c r="A119" s="126" t="s">
        <v>1550</v>
      </c>
      <c r="B119" s="126">
        <v>2021</v>
      </c>
      <c r="C119" s="126" t="s">
        <v>2747</v>
      </c>
      <c r="D119" s="127" t="s">
        <v>2748</v>
      </c>
      <c r="E119" s="128" t="s">
        <v>54</v>
      </c>
      <c r="F119" s="129" t="s">
        <v>27</v>
      </c>
      <c r="G119" s="130" t="s">
        <v>75</v>
      </c>
      <c r="H119" s="131" t="s">
        <v>419</v>
      </c>
      <c r="I119" s="132" t="s">
        <v>49</v>
      </c>
      <c r="J119" s="147" t="s">
        <v>223</v>
      </c>
      <c r="K119" s="133">
        <v>57</v>
      </c>
      <c r="L119" s="134" t="str">
        <f>IF(ISERROR(VLOOKUP(K119,#REF!,2,FALSE))," ",VLOOKUP(K119,#REF!,2,FALSE))</f>
        <v xml:space="preserve"> </v>
      </c>
      <c r="M119" s="134" t="str">
        <f>IF(ISERROR(VLOOKUP(K119,#REF!,3,FALSE))," ",VLOOKUP(K119,#REF!,3,FALSE))</f>
        <v xml:space="preserve"> </v>
      </c>
      <c r="N119" s="135" t="s">
        <v>2563</v>
      </c>
      <c r="O119" s="179">
        <v>0</v>
      </c>
      <c r="P119" s="137" t="s">
        <v>2133</v>
      </c>
      <c r="Q119" s="138" t="s">
        <v>1059</v>
      </c>
      <c r="R119" s="137" t="s">
        <v>295</v>
      </c>
      <c r="S119" s="137" t="s">
        <v>79</v>
      </c>
      <c r="T119" s="139" t="s">
        <v>79</v>
      </c>
      <c r="U119" s="140" t="s">
        <v>79</v>
      </c>
      <c r="V119" s="165">
        <v>29890000</v>
      </c>
      <c r="W119" s="141">
        <v>0</v>
      </c>
      <c r="X119" s="142"/>
      <c r="Y119" s="148"/>
      <c r="Z119" s="260">
        <f t="shared" si="2"/>
        <v>29890000</v>
      </c>
      <c r="AA119" s="263">
        <v>29890000</v>
      </c>
      <c r="AB119" s="168">
        <v>44229</v>
      </c>
      <c r="AC119" s="168">
        <v>44235</v>
      </c>
      <c r="AD119" s="168">
        <v>44446</v>
      </c>
      <c r="AE119" s="143">
        <v>210</v>
      </c>
      <c r="AF119" s="143">
        <v>0</v>
      </c>
      <c r="AG119" s="170">
        <v>0</v>
      </c>
      <c r="AH119" s="171" t="s">
        <v>79</v>
      </c>
      <c r="AI119" s="169" t="s">
        <v>79</v>
      </c>
      <c r="AJ119" s="169" t="s">
        <v>79</v>
      </c>
      <c r="AK119" s="169" t="s">
        <v>79</v>
      </c>
      <c r="AL119" s="143" t="s">
        <v>79</v>
      </c>
      <c r="AM119" s="143" t="s">
        <v>79</v>
      </c>
      <c r="AN119" s="143" t="s">
        <v>2610</v>
      </c>
      <c r="AO119" s="143" t="s">
        <v>79</v>
      </c>
      <c r="AP119" s="144">
        <f t="shared" si="3"/>
        <v>1</v>
      </c>
      <c r="AQ119" s="35"/>
      <c r="AR119" s="35"/>
      <c r="AS119" s="35"/>
      <c r="AT119" s="35"/>
      <c r="AU119" s="35"/>
      <c r="AV119" s="35"/>
    </row>
    <row r="120" spans="1:48" s="145" customFormat="1" ht="27.95" customHeight="1" x14ac:dyDescent="0.25">
      <c r="A120" s="126" t="s">
        <v>1551</v>
      </c>
      <c r="B120" s="126">
        <v>2021</v>
      </c>
      <c r="C120" s="126" t="s">
        <v>2749</v>
      </c>
      <c r="D120" s="127" t="s">
        <v>2750</v>
      </c>
      <c r="E120" s="128" t="s">
        <v>54</v>
      </c>
      <c r="F120" s="129" t="s">
        <v>27</v>
      </c>
      <c r="G120" s="130" t="s">
        <v>75</v>
      </c>
      <c r="H120" s="131" t="s">
        <v>420</v>
      </c>
      <c r="I120" s="132" t="s">
        <v>49</v>
      </c>
      <c r="J120" s="147" t="s">
        <v>223</v>
      </c>
      <c r="K120" s="133">
        <v>57</v>
      </c>
      <c r="L120" s="134" t="str">
        <f>IF(ISERROR(VLOOKUP(K120,#REF!,2,FALSE))," ",VLOOKUP(K120,#REF!,2,FALSE))</f>
        <v xml:space="preserve"> </v>
      </c>
      <c r="M120" s="134" t="str">
        <f>IF(ISERROR(VLOOKUP(K120,#REF!,3,FALSE))," ",VLOOKUP(K120,#REF!,3,FALSE))</f>
        <v xml:space="preserve"> </v>
      </c>
      <c r="N120" s="135" t="s">
        <v>2563</v>
      </c>
      <c r="O120" s="179">
        <v>0</v>
      </c>
      <c r="P120" s="137" t="s">
        <v>2134</v>
      </c>
      <c r="Q120" s="138" t="s">
        <v>1060</v>
      </c>
      <c r="R120" s="137" t="s">
        <v>295</v>
      </c>
      <c r="S120" s="137" t="s">
        <v>79</v>
      </c>
      <c r="T120" s="139" t="s">
        <v>79</v>
      </c>
      <c r="U120" s="140" t="s">
        <v>79</v>
      </c>
      <c r="V120" s="165">
        <v>29890000</v>
      </c>
      <c r="W120" s="141">
        <v>0</v>
      </c>
      <c r="X120" s="142"/>
      <c r="Y120" s="148"/>
      <c r="Z120" s="260">
        <f t="shared" si="2"/>
        <v>29890000</v>
      </c>
      <c r="AA120" s="263">
        <v>25335333</v>
      </c>
      <c r="AB120" s="168">
        <v>44228</v>
      </c>
      <c r="AC120" s="168">
        <v>44230</v>
      </c>
      <c r="AD120" s="168">
        <v>44441</v>
      </c>
      <c r="AE120" s="143">
        <v>210</v>
      </c>
      <c r="AF120" s="143">
        <v>0</v>
      </c>
      <c r="AG120" s="170">
        <v>0</v>
      </c>
      <c r="AH120" s="171" t="s">
        <v>79</v>
      </c>
      <c r="AI120" s="169" t="s">
        <v>79</v>
      </c>
      <c r="AJ120" s="169" t="s">
        <v>79</v>
      </c>
      <c r="AK120" s="169" t="s">
        <v>79</v>
      </c>
      <c r="AL120" s="143" t="s">
        <v>79</v>
      </c>
      <c r="AM120" s="143" t="s">
        <v>79</v>
      </c>
      <c r="AN120" s="143" t="s">
        <v>2610</v>
      </c>
      <c r="AO120" s="143" t="s">
        <v>79</v>
      </c>
      <c r="AP120" s="144">
        <f t="shared" si="3"/>
        <v>0.84761903646704584</v>
      </c>
      <c r="AQ120" s="35"/>
      <c r="AR120" s="35"/>
      <c r="AS120" s="35"/>
      <c r="AT120" s="35"/>
      <c r="AU120" s="35"/>
      <c r="AV120" s="35"/>
    </row>
    <row r="121" spans="1:48" s="145" customFormat="1" ht="27.95" customHeight="1" x14ac:dyDescent="0.25">
      <c r="A121" s="126" t="s">
        <v>1552</v>
      </c>
      <c r="B121" s="126">
        <v>2021</v>
      </c>
      <c r="C121" s="126" t="s">
        <v>2751</v>
      </c>
      <c r="D121" s="127" t="s">
        <v>2752</v>
      </c>
      <c r="E121" s="128" t="s">
        <v>54</v>
      </c>
      <c r="F121" s="129" t="s">
        <v>27</v>
      </c>
      <c r="G121" s="130" t="s">
        <v>75</v>
      </c>
      <c r="H121" s="131" t="s">
        <v>421</v>
      </c>
      <c r="I121" s="132" t="s">
        <v>49</v>
      </c>
      <c r="J121" s="147" t="s">
        <v>223</v>
      </c>
      <c r="K121" s="133">
        <v>57</v>
      </c>
      <c r="L121" s="134" t="str">
        <f>IF(ISERROR(VLOOKUP(K121,#REF!,2,FALSE))," ",VLOOKUP(K121,#REF!,2,FALSE))</f>
        <v xml:space="preserve"> </v>
      </c>
      <c r="M121" s="134" t="str">
        <f>IF(ISERROR(VLOOKUP(K121,#REF!,3,FALSE))," ",VLOOKUP(K121,#REF!,3,FALSE))</f>
        <v xml:space="preserve"> </v>
      </c>
      <c r="N121" s="135" t="s">
        <v>2563</v>
      </c>
      <c r="O121" s="179">
        <v>0</v>
      </c>
      <c r="P121" s="137" t="s">
        <v>2135</v>
      </c>
      <c r="Q121" s="138" t="s">
        <v>1061</v>
      </c>
      <c r="R121" s="137" t="s">
        <v>295</v>
      </c>
      <c r="S121" s="137" t="s">
        <v>79</v>
      </c>
      <c r="T121" s="139" t="s">
        <v>79</v>
      </c>
      <c r="U121" s="140" t="s">
        <v>79</v>
      </c>
      <c r="V121" s="165">
        <v>29890000</v>
      </c>
      <c r="W121" s="141">
        <v>0</v>
      </c>
      <c r="X121" s="142"/>
      <c r="Y121" s="148"/>
      <c r="Z121" s="260">
        <f t="shared" si="2"/>
        <v>29890000</v>
      </c>
      <c r="AA121" s="263">
        <v>29890000</v>
      </c>
      <c r="AB121" s="168">
        <v>44225</v>
      </c>
      <c r="AC121" s="168">
        <v>44230</v>
      </c>
      <c r="AD121" s="168">
        <v>44441</v>
      </c>
      <c r="AE121" s="143">
        <v>210</v>
      </c>
      <c r="AF121" s="143">
        <v>0</v>
      </c>
      <c r="AG121" s="170">
        <v>0</v>
      </c>
      <c r="AH121" s="171" t="s">
        <v>79</v>
      </c>
      <c r="AI121" s="169" t="s">
        <v>79</v>
      </c>
      <c r="AJ121" s="169" t="s">
        <v>79</v>
      </c>
      <c r="AK121" s="169" t="s">
        <v>79</v>
      </c>
      <c r="AL121" s="143" t="s">
        <v>79</v>
      </c>
      <c r="AM121" s="143" t="s">
        <v>79</v>
      </c>
      <c r="AN121" s="143" t="s">
        <v>2610</v>
      </c>
      <c r="AO121" s="143" t="s">
        <v>79</v>
      </c>
      <c r="AP121" s="144">
        <f t="shared" si="3"/>
        <v>1</v>
      </c>
      <c r="AQ121" s="35"/>
      <c r="AR121" s="35"/>
      <c r="AS121" s="35"/>
      <c r="AT121" s="35"/>
      <c r="AU121" s="35"/>
      <c r="AV121" s="35"/>
    </row>
    <row r="122" spans="1:48" s="145" customFormat="1" ht="27.95" customHeight="1" x14ac:dyDescent="0.25">
      <c r="A122" s="126" t="s">
        <v>1553</v>
      </c>
      <c r="B122" s="126">
        <v>2021</v>
      </c>
      <c r="C122" s="126" t="s">
        <v>2753</v>
      </c>
      <c r="D122" s="127" t="s">
        <v>2754</v>
      </c>
      <c r="E122" s="128" t="s">
        <v>54</v>
      </c>
      <c r="F122" s="129" t="s">
        <v>27</v>
      </c>
      <c r="G122" s="130" t="s">
        <v>75</v>
      </c>
      <c r="H122" s="131" t="s">
        <v>422</v>
      </c>
      <c r="I122" s="132" t="s">
        <v>49</v>
      </c>
      <c r="J122" s="147" t="s">
        <v>223</v>
      </c>
      <c r="K122" s="133">
        <v>57</v>
      </c>
      <c r="L122" s="134" t="str">
        <f>IF(ISERROR(VLOOKUP(K122,#REF!,2,FALSE))," ",VLOOKUP(K122,#REF!,2,FALSE))</f>
        <v xml:space="preserve"> </v>
      </c>
      <c r="M122" s="134" t="str">
        <f>IF(ISERROR(VLOOKUP(K122,#REF!,3,FALSE))," ",VLOOKUP(K122,#REF!,3,FALSE))</f>
        <v xml:space="preserve"> </v>
      </c>
      <c r="N122" s="135" t="s">
        <v>2563</v>
      </c>
      <c r="O122" s="179">
        <v>0</v>
      </c>
      <c r="P122" s="137" t="s">
        <v>2136</v>
      </c>
      <c r="Q122" s="138" t="s">
        <v>1062</v>
      </c>
      <c r="R122" s="137" t="s">
        <v>295</v>
      </c>
      <c r="S122" s="137" t="s">
        <v>79</v>
      </c>
      <c r="T122" s="139" t="s">
        <v>79</v>
      </c>
      <c r="U122" s="140" t="s">
        <v>79</v>
      </c>
      <c r="V122" s="165">
        <v>29890000</v>
      </c>
      <c r="W122" s="141">
        <v>-9536333</v>
      </c>
      <c r="X122" s="142"/>
      <c r="Y122" s="148"/>
      <c r="Z122" s="260">
        <f t="shared" si="2"/>
        <v>20353667</v>
      </c>
      <c r="AA122" s="263">
        <v>20353667</v>
      </c>
      <c r="AB122" s="168">
        <v>44229</v>
      </c>
      <c r="AC122" s="168">
        <v>44235</v>
      </c>
      <c r="AD122" s="168">
        <v>44446</v>
      </c>
      <c r="AE122" s="143">
        <v>210</v>
      </c>
      <c r="AF122" s="143">
        <v>0</v>
      </c>
      <c r="AG122" s="170">
        <v>0</v>
      </c>
      <c r="AH122" s="171" t="s">
        <v>79</v>
      </c>
      <c r="AI122" s="169" t="s">
        <v>79</v>
      </c>
      <c r="AJ122" s="169" t="s">
        <v>79</v>
      </c>
      <c r="AK122" s="169" t="s">
        <v>79</v>
      </c>
      <c r="AL122" s="143" t="s">
        <v>79</v>
      </c>
      <c r="AM122" s="143" t="s">
        <v>79</v>
      </c>
      <c r="AN122" s="143" t="s">
        <v>2610</v>
      </c>
      <c r="AO122" s="143" t="s">
        <v>79</v>
      </c>
      <c r="AP122" s="144">
        <f t="shared" si="3"/>
        <v>1</v>
      </c>
      <c r="AQ122" s="35"/>
      <c r="AR122" s="35"/>
      <c r="AS122" s="35"/>
      <c r="AT122" s="35"/>
      <c r="AU122" s="35"/>
      <c r="AV122" s="35"/>
    </row>
    <row r="123" spans="1:48" s="145" customFormat="1" ht="27.95" customHeight="1" x14ac:dyDescent="0.25">
      <c r="A123" s="126" t="s">
        <v>1553</v>
      </c>
      <c r="B123" s="126">
        <v>2021</v>
      </c>
      <c r="C123" s="126" t="s">
        <v>2753</v>
      </c>
      <c r="D123" s="127" t="s">
        <v>2754</v>
      </c>
      <c r="E123" s="128" t="s">
        <v>54</v>
      </c>
      <c r="F123" s="129" t="s">
        <v>27</v>
      </c>
      <c r="G123" s="130" t="s">
        <v>75</v>
      </c>
      <c r="H123" s="131" t="s">
        <v>423</v>
      </c>
      <c r="I123" s="132" t="s">
        <v>49</v>
      </c>
      <c r="J123" s="147" t="s">
        <v>223</v>
      </c>
      <c r="K123" s="133">
        <v>57</v>
      </c>
      <c r="L123" s="134" t="str">
        <f>IF(ISERROR(VLOOKUP(K123,#REF!,2,FALSE))," ",VLOOKUP(K123,#REF!,2,FALSE))</f>
        <v xml:space="preserve"> </v>
      </c>
      <c r="M123" s="134" t="str">
        <f>IF(ISERROR(VLOOKUP(K123,#REF!,3,FALSE))," ",VLOOKUP(K123,#REF!,3,FALSE))</f>
        <v xml:space="preserve"> </v>
      </c>
      <c r="N123" s="135" t="s">
        <v>2563</v>
      </c>
      <c r="O123" s="179">
        <v>0</v>
      </c>
      <c r="P123" s="137" t="s">
        <v>2137</v>
      </c>
      <c r="Q123" s="138" t="s">
        <v>1063</v>
      </c>
      <c r="R123" s="137" t="s">
        <v>295</v>
      </c>
      <c r="S123" s="137" t="s">
        <v>79</v>
      </c>
      <c r="T123" s="139" t="s">
        <v>79</v>
      </c>
      <c r="U123" s="140" t="s">
        <v>79</v>
      </c>
      <c r="V123" s="165">
        <v>9536333</v>
      </c>
      <c r="W123" s="141">
        <v>0</v>
      </c>
      <c r="X123" s="142"/>
      <c r="Y123" s="148"/>
      <c r="Z123" s="260">
        <f t="shared" si="2"/>
        <v>9536333</v>
      </c>
      <c r="AA123" s="263">
        <v>9536333</v>
      </c>
      <c r="AB123" s="168">
        <v>44228</v>
      </c>
      <c r="AC123" s="168">
        <v>44229</v>
      </c>
      <c r="AD123" s="168">
        <v>44440</v>
      </c>
      <c r="AE123" s="143">
        <v>210</v>
      </c>
      <c r="AF123" s="143">
        <v>0</v>
      </c>
      <c r="AG123" s="170">
        <v>0</v>
      </c>
      <c r="AH123" s="171" t="s">
        <v>79</v>
      </c>
      <c r="AI123" s="169" t="s">
        <v>79</v>
      </c>
      <c r="AJ123" s="169" t="s">
        <v>79</v>
      </c>
      <c r="AK123" s="169" t="s">
        <v>79</v>
      </c>
      <c r="AL123" s="143" t="s">
        <v>79</v>
      </c>
      <c r="AM123" s="143" t="s">
        <v>79</v>
      </c>
      <c r="AN123" s="143" t="s">
        <v>2610</v>
      </c>
      <c r="AO123" s="143" t="s">
        <v>79</v>
      </c>
      <c r="AP123" s="144">
        <f t="shared" si="3"/>
        <v>1</v>
      </c>
      <c r="AQ123" s="35"/>
      <c r="AR123" s="35"/>
      <c r="AS123" s="35"/>
      <c r="AT123" s="35"/>
      <c r="AU123" s="35"/>
      <c r="AV123" s="35"/>
    </row>
    <row r="124" spans="1:48" s="145" customFormat="1" ht="27.95" customHeight="1" x14ac:dyDescent="0.25">
      <c r="A124" s="126" t="s">
        <v>1554</v>
      </c>
      <c r="B124" s="126">
        <v>2021</v>
      </c>
      <c r="C124" s="126" t="s">
        <v>2755</v>
      </c>
      <c r="D124" s="127" t="s">
        <v>2756</v>
      </c>
      <c r="E124" s="128" t="s">
        <v>54</v>
      </c>
      <c r="F124" s="129" t="s">
        <v>27</v>
      </c>
      <c r="G124" s="130" t="s">
        <v>75</v>
      </c>
      <c r="H124" s="131" t="s">
        <v>424</v>
      </c>
      <c r="I124" s="132" t="s">
        <v>49</v>
      </c>
      <c r="J124" s="147" t="s">
        <v>223</v>
      </c>
      <c r="K124" s="133">
        <v>57</v>
      </c>
      <c r="L124" s="134" t="str">
        <f>IF(ISERROR(VLOOKUP(K124,#REF!,2,FALSE))," ",VLOOKUP(K124,#REF!,2,FALSE))</f>
        <v xml:space="preserve"> </v>
      </c>
      <c r="M124" s="134" t="str">
        <f>IF(ISERROR(VLOOKUP(K124,#REF!,3,FALSE))," ",VLOOKUP(K124,#REF!,3,FALSE))</f>
        <v xml:space="preserve"> </v>
      </c>
      <c r="N124" s="135" t="s">
        <v>2563</v>
      </c>
      <c r="O124" s="179">
        <v>0</v>
      </c>
      <c r="P124" s="137" t="s">
        <v>2138</v>
      </c>
      <c r="Q124" s="138" t="s">
        <v>1064</v>
      </c>
      <c r="R124" s="137" t="s">
        <v>295</v>
      </c>
      <c r="S124" s="137" t="s">
        <v>79</v>
      </c>
      <c r="T124" s="139" t="s">
        <v>79</v>
      </c>
      <c r="U124" s="140" t="s">
        <v>79</v>
      </c>
      <c r="V124" s="165">
        <v>29890000</v>
      </c>
      <c r="W124" s="141">
        <v>0</v>
      </c>
      <c r="X124" s="142"/>
      <c r="Y124" s="148"/>
      <c r="Z124" s="260">
        <f t="shared" si="2"/>
        <v>29890000</v>
      </c>
      <c r="AA124" s="263">
        <v>29890000</v>
      </c>
      <c r="AB124" s="168">
        <v>44228</v>
      </c>
      <c r="AC124" s="168">
        <v>44229</v>
      </c>
      <c r="AD124" s="168">
        <v>44440</v>
      </c>
      <c r="AE124" s="143">
        <v>210</v>
      </c>
      <c r="AF124" s="143">
        <v>0</v>
      </c>
      <c r="AG124" s="170">
        <v>0</v>
      </c>
      <c r="AH124" s="171" t="s">
        <v>79</v>
      </c>
      <c r="AI124" s="169" t="s">
        <v>79</v>
      </c>
      <c r="AJ124" s="169" t="s">
        <v>79</v>
      </c>
      <c r="AK124" s="169" t="s">
        <v>79</v>
      </c>
      <c r="AL124" s="143" t="s">
        <v>79</v>
      </c>
      <c r="AM124" s="143" t="s">
        <v>79</v>
      </c>
      <c r="AN124" s="143" t="s">
        <v>2610</v>
      </c>
      <c r="AO124" s="143" t="s">
        <v>79</v>
      </c>
      <c r="AP124" s="144">
        <f t="shared" si="3"/>
        <v>1</v>
      </c>
      <c r="AQ124" s="35"/>
      <c r="AR124" s="35"/>
      <c r="AS124" s="35"/>
      <c r="AT124" s="35"/>
      <c r="AU124" s="35"/>
      <c r="AV124" s="35"/>
    </row>
    <row r="125" spans="1:48" s="145" customFormat="1" ht="27.95" customHeight="1" x14ac:dyDescent="0.25">
      <c r="A125" s="126" t="s">
        <v>1555</v>
      </c>
      <c r="B125" s="126">
        <v>2021</v>
      </c>
      <c r="C125" s="126" t="s">
        <v>2757</v>
      </c>
      <c r="D125" s="127" t="s">
        <v>2758</v>
      </c>
      <c r="E125" s="128" t="s">
        <v>54</v>
      </c>
      <c r="F125" s="129" t="s">
        <v>27</v>
      </c>
      <c r="G125" s="130" t="s">
        <v>75</v>
      </c>
      <c r="H125" s="131" t="s">
        <v>425</v>
      </c>
      <c r="I125" s="132" t="s">
        <v>49</v>
      </c>
      <c r="J125" s="147" t="s">
        <v>223</v>
      </c>
      <c r="K125" s="133">
        <v>1</v>
      </c>
      <c r="L125" s="134" t="str">
        <f>IF(ISERROR(VLOOKUP(K125,#REF!,2,FALSE))," ",VLOOKUP(K125,#REF!,2,FALSE))</f>
        <v xml:space="preserve"> </v>
      </c>
      <c r="M125" s="134" t="str">
        <f>IF(ISERROR(VLOOKUP(K125,#REF!,3,FALSE))," ",VLOOKUP(K125,#REF!,3,FALSE))</f>
        <v xml:space="preserve"> </v>
      </c>
      <c r="N125" s="135" t="s">
        <v>2554</v>
      </c>
      <c r="O125" s="179">
        <v>0</v>
      </c>
      <c r="P125" s="137" t="s">
        <v>2139</v>
      </c>
      <c r="Q125" s="138" t="s">
        <v>1065</v>
      </c>
      <c r="R125" s="137" t="s">
        <v>295</v>
      </c>
      <c r="S125" s="137" t="s">
        <v>79</v>
      </c>
      <c r="T125" s="139" t="s">
        <v>79</v>
      </c>
      <c r="U125" s="140" t="s">
        <v>79</v>
      </c>
      <c r="V125" s="165">
        <v>46970000</v>
      </c>
      <c r="W125" s="141">
        <v>0</v>
      </c>
      <c r="X125" s="142"/>
      <c r="Y125" s="148"/>
      <c r="Z125" s="260">
        <f t="shared" si="2"/>
        <v>46970000</v>
      </c>
      <c r="AA125" s="263">
        <v>41419000</v>
      </c>
      <c r="AB125" s="168">
        <v>44235</v>
      </c>
      <c r="AC125" s="168">
        <v>44237</v>
      </c>
      <c r="AD125" s="168">
        <v>44561</v>
      </c>
      <c r="AE125" s="143">
        <v>330</v>
      </c>
      <c r="AF125" s="143">
        <v>0</v>
      </c>
      <c r="AG125" s="170">
        <v>0</v>
      </c>
      <c r="AH125" s="171" t="s">
        <v>79</v>
      </c>
      <c r="AI125" s="169" t="s">
        <v>79</v>
      </c>
      <c r="AJ125" s="169" t="s">
        <v>79</v>
      </c>
      <c r="AK125" s="169" t="s">
        <v>79</v>
      </c>
      <c r="AL125" s="143" t="s">
        <v>79</v>
      </c>
      <c r="AM125" s="143" t="s">
        <v>79</v>
      </c>
      <c r="AN125" s="143" t="s">
        <v>2610</v>
      </c>
      <c r="AO125" s="143" t="s">
        <v>79</v>
      </c>
      <c r="AP125" s="144">
        <f t="shared" si="3"/>
        <v>0.88181818181818183</v>
      </c>
      <c r="AQ125" s="35"/>
      <c r="AR125" s="35"/>
      <c r="AS125" s="35"/>
      <c r="AT125" s="35"/>
      <c r="AU125" s="35"/>
      <c r="AV125" s="35"/>
    </row>
    <row r="126" spans="1:48" s="145" customFormat="1" ht="27.95" customHeight="1" x14ac:dyDescent="0.25">
      <c r="A126" s="126" t="s">
        <v>1556</v>
      </c>
      <c r="B126" s="126">
        <v>2021</v>
      </c>
      <c r="C126" s="126" t="s">
        <v>2759</v>
      </c>
      <c r="D126" s="127" t="s">
        <v>2760</v>
      </c>
      <c r="E126" s="128" t="s">
        <v>54</v>
      </c>
      <c r="F126" s="129" t="s">
        <v>27</v>
      </c>
      <c r="G126" s="130" t="s">
        <v>75</v>
      </c>
      <c r="H126" s="131" t="s">
        <v>426</v>
      </c>
      <c r="I126" s="132" t="s">
        <v>49</v>
      </c>
      <c r="J126" s="147" t="s">
        <v>223</v>
      </c>
      <c r="K126" s="133">
        <v>57</v>
      </c>
      <c r="L126" s="134" t="str">
        <f>IF(ISERROR(VLOOKUP(K126,#REF!,2,FALSE))," ",VLOOKUP(K126,#REF!,2,FALSE))</f>
        <v xml:space="preserve"> </v>
      </c>
      <c r="M126" s="134" t="str">
        <f>IF(ISERROR(VLOOKUP(K126,#REF!,3,FALSE))," ",VLOOKUP(K126,#REF!,3,FALSE))</f>
        <v xml:space="preserve"> </v>
      </c>
      <c r="N126" s="135" t="s">
        <v>2563</v>
      </c>
      <c r="O126" s="179">
        <v>0</v>
      </c>
      <c r="P126" s="137" t="s">
        <v>2140</v>
      </c>
      <c r="Q126" s="138" t="s">
        <v>1066</v>
      </c>
      <c r="R126" s="137" t="s">
        <v>295</v>
      </c>
      <c r="S126" s="137" t="s">
        <v>79</v>
      </c>
      <c r="T126" s="139" t="s">
        <v>79</v>
      </c>
      <c r="U126" s="140" t="s">
        <v>79</v>
      </c>
      <c r="V126" s="165">
        <v>29890000</v>
      </c>
      <c r="W126" s="141">
        <v>0</v>
      </c>
      <c r="X126" s="142"/>
      <c r="Y126" s="148"/>
      <c r="Z126" s="260">
        <f t="shared" si="2"/>
        <v>29890000</v>
      </c>
      <c r="AA126" s="263">
        <v>29890000</v>
      </c>
      <c r="AB126" s="168">
        <v>44225</v>
      </c>
      <c r="AC126" s="168">
        <v>44229</v>
      </c>
      <c r="AD126" s="168">
        <v>44440</v>
      </c>
      <c r="AE126" s="143">
        <v>210</v>
      </c>
      <c r="AF126" s="143">
        <v>0</v>
      </c>
      <c r="AG126" s="170">
        <v>0</v>
      </c>
      <c r="AH126" s="171" t="s">
        <v>79</v>
      </c>
      <c r="AI126" s="169" t="s">
        <v>79</v>
      </c>
      <c r="AJ126" s="169" t="s">
        <v>79</v>
      </c>
      <c r="AK126" s="169" t="s">
        <v>79</v>
      </c>
      <c r="AL126" s="143" t="s">
        <v>79</v>
      </c>
      <c r="AM126" s="143" t="s">
        <v>79</v>
      </c>
      <c r="AN126" s="143" t="s">
        <v>2610</v>
      </c>
      <c r="AO126" s="143" t="s">
        <v>79</v>
      </c>
      <c r="AP126" s="144">
        <f t="shared" si="3"/>
        <v>1</v>
      </c>
      <c r="AQ126" s="35"/>
      <c r="AR126" s="35"/>
      <c r="AS126" s="35"/>
      <c r="AT126" s="35"/>
      <c r="AU126" s="35"/>
      <c r="AV126" s="35"/>
    </row>
    <row r="127" spans="1:48" s="145" customFormat="1" ht="27.95" customHeight="1" x14ac:dyDescent="0.25">
      <c r="A127" s="126" t="s">
        <v>1557</v>
      </c>
      <c r="B127" s="126">
        <v>2021</v>
      </c>
      <c r="C127" s="126" t="s">
        <v>2761</v>
      </c>
      <c r="D127" s="127" t="s">
        <v>2762</v>
      </c>
      <c r="E127" s="128" t="s">
        <v>54</v>
      </c>
      <c r="F127" s="129" t="s">
        <v>27</v>
      </c>
      <c r="G127" s="130" t="s">
        <v>75</v>
      </c>
      <c r="H127" s="131" t="s">
        <v>427</v>
      </c>
      <c r="I127" s="132" t="s">
        <v>49</v>
      </c>
      <c r="J127" s="147" t="s">
        <v>223</v>
      </c>
      <c r="K127" s="133">
        <v>57</v>
      </c>
      <c r="L127" s="134" t="str">
        <f>IF(ISERROR(VLOOKUP(K127,#REF!,2,FALSE))," ",VLOOKUP(K127,#REF!,2,FALSE))</f>
        <v xml:space="preserve"> </v>
      </c>
      <c r="M127" s="134" t="str">
        <f>IF(ISERROR(VLOOKUP(K127,#REF!,3,FALSE))," ",VLOOKUP(K127,#REF!,3,FALSE))</f>
        <v xml:space="preserve"> </v>
      </c>
      <c r="N127" s="135" t="s">
        <v>2563</v>
      </c>
      <c r="O127" s="179">
        <v>0</v>
      </c>
      <c r="P127" s="137" t="s">
        <v>2141</v>
      </c>
      <c r="Q127" s="138" t="s">
        <v>1067</v>
      </c>
      <c r="R127" s="137" t="s">
        <v>295</v>
      </c>
      <c r="S127" s="137" t="s">
        <v>79</v>
      </c>
      <c r="T127" s="139" t="s">
        <v>79</v>
      </c>
      <c r="U127" s="140" t="s">
        <v>79</v>
      </c>
      <c r="V127" s="165">
        <v>70180000</v>
      </c>
      <c r="W127" s="141">
        <v>-1701333</v>
      </c>
      <c r="X127" s="142"/>
      <c r="Y127" s="148"/>
      <c r="Z127" s="260">
        <f t="shared" si="2"/>
        <v>68478667</v>
      </c>
      <c r="AA127" s="263">
        <v>62098667</v>
      </c>
      <c r="AB127" s="168">
        <v>44230</v>
      </c>
      <c r="AC127" s="168">
        <v>44236</v>
      </c>
      <c r="AD127" s="168">
        <v>44561</v>
      </c>
      <c r="AE127" s="143">
        <v>330</v>
      </c>
      <c r="AF127" s="143">
        <v>0</v>
      </c>
      <c r="AG127" s="170">
        <v>0</v>
      </c>
      <c r="AH127" s="171" t="s">
        <v>79</v>
      </c>
      <c r="AI127" s="169" t="s">
        <v>79</v>
      </c>
      <c r="AJ127" s="169" t="s">
        <v>79</v>
      </c>
      <c r="AK127" s="169" t="s">
        <v>79</v>
      </c>
      <c r="AL127" s="143" t="s">
        <v>79</v>
      </c>
      <c r="AM127" s="143" t="s">
        <v>79</v>
      </c>
      <c r="AN127" s="143" t="s">
        <v>2610</v>
      </c>
      <c r="AO127" s="143" t="s">
        <v>79</v>
      </c>
      <c r="AP127" s="144">
        <f t="shared" si="3"/>
        <v>0.90683229859015801</v>
      </c>
      <c r="AQ127" s="35"/>
      <c r="AR127" s="35"/>
      <c r="AS127" s="35"/>
      <c r="AT127" s="35"/>
      <c r="AU127" s="35"/>
      <c r="AV127" s="35"/>
    </row>
    <row r="128" spans="1:48" s="145" customFormat="1" ht="27.95" customHeight="1" x14ac:dyDescent="0.25">
      <c r="A128" s="126" t="s">
        <v>1558</v>
      </c>
      <c r="B128" s="126">
        <v>2021</v>
      </c>
      <c r="C128" s="126" t="s">
        <v>2763</v>
      </c>
      <c r="D128" s="127" t="s">
        <v>2764</v>
      </c>
      <c r="E128" s="128" t="s">
        <v>54</v>
      </c>
      <c r="F128" s="129" t="s">
        <v>27</v>
      </c>
      <c r="G128" s="130" t="s">
        <v>75</v>
      </c>
      <c r="H128" s="131" t="s">
        <v>428</v>
      </c>
      <c r="I128" s="132" t="s">
        <v>49</v>
      </c>
      <c r="J128" s="147" t="s">
        <v>223</v>
      </c>
      <c r="K128" s="133">
        <v>1</v>
      </c>
      <c r="L128" s="134" t="str">
        <f>IF(ISERROR(VLOOKUP(K128,#REF!,2,FALSE))," ",VLOOKUP(K128,#REF!,2,FALSE))</f>
        <v xml:space="preserve"> </v>
      </c>
      <c r="M128" s="134" t="str">
        <f>IF(ISERROR(VLOOKUP(K128,#REF!,3,FALSE))," ",VLOOKUP(K128,#REF!,3,FALSE))</f>
        <v xml:space="preserve"> </v>
      </c>
      <c r="N128" s="135" t="s">
        <v>2554</v>
      </c>
      <c r="O128" s="179">
        <v>0</v>
      </c>
      <c r="P128" s="137" t="s">
        <v>2142</v>
      </c>
      <c r="Q128" s="138" t="s">
        <v>1068</v>
      </c>
      <c r="R128" s="137" t="s">
        <v>295</v>
      </c>
      <c r="S128" s="137" t="s">
        <v>79</v>
      </c>
      <c r="T128" s="139" t="s">
        <v>79</v>
      </c>
      <c r="U128" s="140" t="s">
        <v>79</v>
      </c>
      <c r="V128" s="165">
        <v>46970000</v>
      </c>
      <c r="W128" s="141">
        <v>0</v>
      </c>
      <c r="X128" s="142">
        <v>1</v>
      </c>
      <c r="Y128" s="148">
        <v>1992667</v>
      </c>
      <c r="Z128" s="260">
        <f t="shared" si="2"/>
        <v>48962667</v>
      </c>
      <c r="AA128" s="263">
        <v>42415333</v>
      </c>
      <c r="AB128" s="168">
        <v>44228</v>
      </c>
      <c r="AC128" s="168">
        <v>44230</v>
      </c>
      <c r="AD128" s="168">
        <v>44575</v>
      </c>
      <c r="AE128" s="143">
        <v>330</v>
      </c>
      <c r="AF128" s="143">
        <v>1</v>
      </c>
      <c r="AG128" s="170">
        <v>14</v>
      </c>
      <c r="AH128" s="171" t="s">
        <v>79</v>
      </c>
      <c r="AI128" s="169" t="s">
        <v>79</v>
      </c>
      <c r="AJ128" s="169" t="s">
        <v>79</v>
      </c>
      <c r="AK128" s="169" t="s">
        <v>79</v>
      </c>
      <c r="AL128" s="143" t="s">
        <v>79</v>
      </c>
      <c r="AM128" s="143" t="s">
        <v>79</v>
      </c>
      <c r="AN128" s="143" t="s">
        <v>2610</v>
      </c>
      <c r="AO128" s="143" t="s">
        <v>79</v>
      </c>
      <c r="AP128" s="144">
        <f t="shared" si="3"/>
        <v>0.8662790570619856</v>
      </c>
      <c r="AQ128" s="35"/>
      <c r="AR128" s="35"/>
      <c r="AS128" s="35"/>
      <c r="AT128" s="35"/>
      <c r="AU128" s="35"/>
      <c r="AV128" s="35"/>
    </row>
    <row r="129" spans="1:48" s="145" customFormat="1" ht="27.95" customHeight="1" x14ac:dyDescent="0.25">
      <c r="A129" s="126" t="s">
        <v>1559</v>
      </c>
      <c r="B129" s="126">
        <v>2021</v>
      </c>
      <c r="C129" s="126" t="s">
        <v>2765</v>
      </c>
      <c r="D129" s="127" t="s">
        <v>2766</v>
      </c>
      <c r="E129" s="128" t="s">
        <v>54</v>
      </c>
      <c r="F129" s="129" t="s">
        <v>27</v>
      </c>
      <c r="G129" s="130" t="s">
        <v>75</v>
      </c>
      <c r="H129" s="131" t="s">
        <v>429</v>
      </c>
      <c r="I129" s="132" t="s">
        <v>49</v>
      </c>
      <c r="J129" s="147" t="s">
        <v>223</v>
      </c>
      <c r="K129" s="133">
        <v>1</v>
      </c>
      <c r="L129" s="134" t="str">
        <f>IF(ISERROR(VLOOKUP(K129,#REF!,2,FALSE))," ",VLOOKUP(K129,#REF!,2,FALSE))</f>
        <v xml:space="preserve"> </v>
      </c>
      <c r="M129" s="134" t="str">
        <f>IF(ISERROR(VLOOKUP(K129,#REF!,3,FALSE))," ",VLOOKUP(K129,#REF!,3,FALSE))</f>
        <v xml:space="preserve"> </v>
      </c>
      <c r="N129" s="135" t="s">
        <v>2554</v>
      </c>
      <c r="O129" s="179">
        <v>0</v>
      </c>
      <c r="P129" s="137" t="s">
        <v>2143</v>
      </c>
      <c r="Q129" s="138" t="s">
        <v>1069</v>
      </c>
      <c r="R129" s="137" t="s">
        <v>295</v>
      </c>
      <c r="S129" s="137" t="s">
        <v>79</v>
      </c>
      <c r="T129" s="139" t="s">
        <v>79</v>
      </c>
      <c r="U129" s="140" t="s">
        <v>79</v>
      </c>
      <c r="V129" s="165">
        <v>46970000</v>
      </c>
      <c r="W129" s="141">
        <v>0</v>
      </c>
      <c r="X129" s="142"/>
      <c r="Y129" s="148"/>
      <c r="Z129" s="260">
        <f t="shared" si="2"/>
        <v>46970000</v>
      </c>
      <c r="AA129" s="263">
        <v>42415333</v>
      </c>
      <c r="AB129" s="168">
        <v>44225</v>
      </c>
      <c r="AC129" s="168">
        <v>44230</v>
      </c>
      <c r="AD129" s="168">
        <v>44561</v>
      </c>
      <c r="AE129" s="143">
        <v>330</v>
      </c>
      <c r="AF129" s="143">
        <v>0</v>
      </c>
      <c r="AG129" s="170">
        <v>0</v>
      </c>
      <c r="AH129" s="171" t="s">
        <v>79</v>
      </c>
      <c r="AI129" s="169" t="s">
        <v>79</v>
      </c>
      <c r="AJ129" s="169" t="s">
        <v>79</v>
      </c>
      <c r="AK129" s="169" t="s">
        <v>79</v>
      </c>
      <c r="AL129" s="143" t="s">
        <v>79</v>
      </c>
      <c r="AM129" s="143" t="s">
        <v>79</v>
      </c>
      <c r="AN129" s="143" t="s">
        <v>2610</v>
      </c>
      <c r="AO129" s="143" t="s">
        <v>79</v>
      </c>
      <c r="AP129" s="144">
        <f t="shared" si="3"/>
        <v>0.90303029593357464</v>
      </c>
      <c r="AQ129" s="35"/>
      <c r="AR129" s="35"/>
      <c r="AS129" s="35"/>
      <c r="AT129" s="35"/>
      <c r="AU129" s="35"/>
      <c r="AV129" s="35"/>
    </row>
    <row r="130" spans="1:48" s="145" customFormat="1" ht="27.95" customHeight="1" x14ac:dyDescent="0.25">
      <c r="A130" s="126" t="s">
        <v>1560</v>
      </c>
      <c r="B130" s="126">
        <v>2021</v>
      </c>
      <c r="C130" s="126" t="s">
        <v>2767</v>
      </c>
      <c r="D130" s="127" t="s">
        <v>2768</v>
      </c>
      <c r="E130" s="128" t="s">
        <v>54</v>
      </c>
      <c r="F130" s="129" t="s">
        <v>27</v>
      </c>
      <c r="G130" s="130" t="s">
        <v>75</v>
      </c>
      <c r="H130" s="131" t="s">
        <v>430</v>
      </c>
      <c r="I130" s="132" t="s">
        <v>49</v>
      </c>
      <c r="J130" s="147" t="s">
        <v>223</v>
      </c>
      <c r="K130" s="133">
        <v>1</v>
      </c>
      <c r="L130" s="134" t="str">
        <f>IF(ISERROR(VLOOKUP(K130,#REF!,2,FALSE))," ",VLOOKUP(K130,#REF!,2,FALSE))</f>
        <v xml:space="preserve"> </v>
      </c>
      <c r="M130" s="134" t="str">
        <f>IF(ISERROR(VLOOKUP(K130,#REF!,3,FALSE))," ",VLOOKUP(K130,#REF!,3,FALSE))</f>
        <v xml:space="preserve"> </v>
      </c>
      <c r="N130" s="135" t="s">
        <v>2554</v>
      </c>
      <c r="O130" s="179">
        <v>0</v>
      </c>
      <c r="P130" s="137" t="s">
        <v>2144</v>
      </c>
      <c r="Q130" s="138" t="s">
        <v>1070</v>
      </c>
      <c r="R130" s="137" t="s">
        <v>295</v>
      </c>
      <c r="S130" s="137" t="s">
        <v>79</v>
      </c>
      <c r="T130" s="139" t="s">
        <v>79</v>
      </c>
      <c r="U130" s="140" t="s">
        <v>79</v>
      </c>
      <c r="V130" s="165">
        <v>46970000</v>
      </c>
      <c r="W130" s="141">
        <v>0</v>
      </c>
      <c r="X130" s="142">
        <v>1</v>
      </c>
      <c r="Y130" s="148">
        <v>1992667</v>
      </c>
      <c r="Z130" s="260">
        <f t="shared" si="2"/>
        <v>48962667</v>
      </c>
      <c r="AA130" s="263">
        <v>42557667</v>
      </c>
      <c r="AB130" s="168">
        <v>44225</v>
      </c>
      <c r="AC130" s="168">
        <v>44229</v>
      </c>
      <c r="AD130" s="168">
        <v>44575</v>
      </c>
      <c r="AE130" s="143">
        <v>330</v>
      </c>
      <c r="AF130" s="143">
        <v>1</v>
      </c>
      <c r="AG130" s="170">
        <v>14</v>
      </c>
      <c r="AH130" s="171" t="s">
        <v>79</v>
      </c>
      <c r="AI130" s="169" t="s">
        <v>79</v>
      </c>
      <c r="AJ130" s="169" t="s">
        <v>79</v>
      </c>
      <c r="AK130" s="169" t="s">
        <v>79</v>
      </c>
      <c r="AL130" s="143" t="s">
        <v>79</v>
      </c>
      <c r="AM130" s="143" t="s">
        <v>79</v>
      </c>
      <c r="AN130" s="143" t="s">
        <v>2610</v>
      </c>
      <c r="AO130" s="143" t="s">
        <v>79</v>
      </c>
      <c r="AP130" s="144">
        <f t="shared" si="3"/>
        <v>0.86918604740219729</v>
      </c>
      <c r="AQ130" s="35"/>
      <c r="AR130" s="35"/>
      <c r="AS130" s="35"/>
      <c r="AT130" s="35"/>
      <c r="AU130" s="35"/>
      <c r="AV130" s="35"/>
    </row>
    <row r="131" spans="1:48" s="145" customFormat="1" ht="27.95" customHeight="1" x14ac:dyDescent="0.25">
      <c r="A131" s="126" t="s">
        <v>1561</v>
      </c>
      <c r="B131" s="126">
        <v>2021</v>
      </c>
      <c r="C131" s="126" t="s">
        <v>2769</v>
      </c>
      <c r="D131" s="127" t="s">
        <v>2770</v>
      </c>
      <c r="E131" s="128" t="s">
        <v>54</v>
      </c>
      <c r="F131" s="129" t="s">
        <v>27</v>
      </c>
      <c r="G131" s="130" t="s">
        <v>75</v>
      </c>
      <c r="H131" s="131" t="s">
        <v>431</v>
      </c>
      <c r="I131" s="132" t="s">
        <v>49</v>
      </c>
      <c r="J131" s="147" t="s">
        <v>223</v>
      </c>
      <c r="K131" s="133">
        <v>1</v>
      </c>
      <c r="L131" s="134" t="str">
        <f>IF(ISERROR(VLOOKUP(K131,#REF!,2,FALSE))," ",VLOOKUP(K131,#REF!,2,FALSE))</f>
        <v xml:space="preserve"> </v>
      </c>
      <c r="M131" s="134" t="str">
        <f>IF(ISERROR(VLOOKUP(K131,#REF!,3,FALSE))," ",VLOOKUP(K131,#REF!,3,FALSE))</f>
        <v xml:space="preserve"> </v>
      </c>
      <c r="N131" s="135" t="s">
        <v>2554</v>
      </c>
      <c r="O131" s="179">
        <v>0</v>
      </c>
      <c r="P131" s="137" t="s">
        <v>2145</v>
      </c>
      <c r="Q131" s="138" t="s">
        <v>1071</v>
      </c>
      <c r="R131" s="137" t="s">
        <v>295</v>
      </c>
      <c r="S131" s="137" t="s">
        <v>79</v>
      </c>
      <c r="T131" s="139" t="s">
        <v>79</v>
      </c>
      <c r="U131" s="140" t="s">
        <v>79</v>
      </c>
      <c r="V131" s="165">
        <v>46970000</v>
      </c>
      <c r="W131" s="141">
        <v>0</v>
      </c>
      <c r="X131" s="142">
        <v>1</v>
      </c>
      <c r="Y131" s="148">
        <v>1992667</v>
      </c>
      <c r="Z131" s="260">
        <f t="shared" si="2"/>
        <v>48962667</v>
      </c>
      <c r="AA131" s="263">
        <v>42557667</v>
      </c>
      <c r="AB131" s="168">
        <v>44228</v>
      </c>
      <c r="AC131" s="168">
        <v>44229</v>
      </c>
      <c r="AD131" s="168">
        <v>44575</v>
      </c>
      <c r="AE131" s="143">
        <v>330</v>
      </c>
      <c r="AF131" s="143">
        <v>1</v>
      </c>
      <c r="AG131" s="170">
        <v>14</v>
      </c>
      <c r="AH131" s="171" t="s">
        <v>79</v>
      </c>
      <c r="AI131" s="169" t="s">
        <v>79</v>
      </c>
      <c r="AJ131" s="169" t="s">
        <v>79</v>
      </c>
      <c r="AK131" s="169" t="s">
        <v>79</v>
      </c>
      <c r="AL131" s="143" t="s">
        <v>79</v>
      </c>
      <c r="AM131" s="143" t="s">
        <v>79</v>
      </c>
      <c r="AN131" s="143" t="s">
        <v>2610</v>
      </c>
      <c r="AO131" s="143" t="s">
        <v>79</v>
      </c>
      <c r="AP131" s="144">
        <f t="shared" si="3"/>
        <v>0.86918604740219729</v>
      </c>
      <c r="AQ131" s="35"/>
      <c r="AR131" s="35"/>
      <c r="AS131" s="35"/>
      <c r="AT131" s="35"/>
      <c r="AU131" s="35"/>
      <c r="AV131" s="35"/>
    </row>
    <row r="132" spans="1:48" s="145" customFormat="1" ht="27.95" customHeight="1" x14ac:dyDescent="0.25">
      <c r="A132" s="126" t="s">
        <v>1562</v>
      </c>
      <c r="B132" s="126">
        <v>2021</v>
      </c>
      <c r="C132" s="126" t="s">
        <v>2771</v>
      </c>
      <c r="D132" s="127" t="s">
        <v>2772</v>
      </c>
      <c r="E132" s="128" t="s">
        <v>54</v>
      </c>
      <c r="F132" s="129" t="s">
        <v>27</v>
      </c>
      <c r="G132" s="130" t="s">
        <v>75</v>
      </c>
      <c r="H132" s="131" t="s">
        <v>432</v>
      </c>
      <c r="I132" s="132" t="s">
        <v>49</v>
      </c>
      <c r="J132" s="147" t="s">
        <v>223</v>
      </c>
      <c r="K132" s="133">
        <v>1</v>
      </c>
      <c r="L132" s="134" t="str">
        <f>IF(ISERROR(VLOOKUP(K132,#REF!,2,FALSE))," ",VLOOKUP(K132,#REF!,2,FALSE))</f>
        <v xml:space="preserve"> </v>
      </c>
      <c r="M132" s="134" t="str">
        <f>IF(ISERROR(VLOOKUP(K132,#REF!,3,FALSE))," ",VLOOKUP(K132,#REF!,3,FALSE))</f>
        <v xml:space="preserve"> </v>
      </c>
      <c r="N132" s="135" t="s">
        <v>2554</v>
      </c>
      <c r="O132" s="179">
        <v>0</v>
      </c>
      <c r="P132" s="137" t="s">
        <v>2146</v>
      </c>
      <c r="Q132" s="138" t="s">
        <v>1072</v>
      </c>
      <c r="R132" s="137" t="s">
        <v>295</v>
      </c>
      <c r="S132" s="137" t="s">
        <v>79</v>
      </c>
      <c r="T132" s="139" t="s">
        <v>79</v>
      </c>
      <c r="U132" s="140" t="s">
        <v>79</v>
      </c>
      <c r="V132" s="165">
        <v>46970000</v>
      </c>
      <c r="W132" s="141">
        <v>0</v>
      </c>
      <c r="X132" s="142"/>
      <c r="Y132" s="148"/>
      <c r="Z132" s="260">
        <f t="shared" si="2"/>
        <v>46970000</v>
      </c>
      <c r="AA132" s="263">
        <v>42415333</v>
      </c>
      <c r="AB132" s="168">
        <v>44229</v>
      </c>
      <c r="AC132" s="168">
        <v>44230</v>
      </c>
      <c r="AD132" s="168">
        <v>44561</v>
      </c>
      <c r="AE132" s="143">
        <v>330</v>
      </c>
      <c r="AF132" s="143">
        <v>0</v>
      </c>
      <c r="AG132" s="170">
        <v>0</v>
      </c>
      <c r="AH132" s="171" t="s">
        <v>79</v>
      </c>
      <c r="AI132" s="169" t="s">
        <v>79</v>
      </c>
      <c r="AJ132" s="169" t="s">
        <v>79</v>
      </c>
      <c r="AK132" s="169" t="s">
        <v>79</v>
      </c>
      <c r="AL132" s="143" t="s">
        <v>79</v>
      </c>
      <c r="AM132" s="143" t="s">
        <v>79</v>
      </c>
      <c r="AN132" s="143" t="s">
        <v>2610</v>
      </c>
      <c r="AO132" s="143" t="s">
        <v>79</v>
      </c>
      <c r="AP132" s="144">
        <f t="shared" si="3"/>
        <v>0.90303029593357464</v>
      </c>
      <c r="AQ132" s="35"/>
      <c r="AR132" s="35"/>
      <c r="AS132" s="35"/>
      <c r="AT132" s="35"/>
      <c r="AU132" s="35"/>
      <c r="AV132" s="35"/>
    </row>
    <row r="133" spans="1:48" s="145" customFormat="1" ht="27.95" customHeight="1" x14ac:dyDescent="0.25">
      <c r="A133" s="126" t="s">
        <v>1563</v>
      </c>
      <c r="B133" s="126">
        <v>2021</v>
      </c>
      <c r="C133" s="126" t="s">
        <v>2773</v>
      </c>
      <c r="D133" s="127" t="s">
        <v>2774</v>
      </c>
      <c r="E133" s="128" t="s">
        <v>54</v>
      </c>
      <c r="F133" s="129" t="s">
        <v>27</v>
      </c>
      <c r="G133" s="130" t="s">
        <v>75</v>
      </c>
      <c r="H133" s="131" t="s">
        <v>433</v>
      </c>
      <c r="I133" s="132" t="s">
        <v>49</v>
      </c>
      <c r="J133" s="147" t="s">
        <v>223</v>
      </c>
      <c r="K133" s="133">
        <v>1</v>
      </c>
      <c r="L133" s="134" t="str">
        <f>IF(ISERROR(VLOOKUP(K133,#REF!,2,FALSE))," ",VLOOKUP(K133,#REF!,2,FALSE))</f>
        <v xml:space="preserve"> </v>
      </c>
      <c r="M133" s="134" t="str">
        <f>IF(ISERROR(VLOOKUP(K133,#REF!,3,FALSE))," ",VLOOKUP(K133,#REF!,3,FALSE))</f>
        <v xml:space="preserve"> </v>
      </c>
      <c r="N133" s="135" t="s">
        <v>2554</v>
      </c>
      <c r="O133" s="179">
        <v>0</v>
      </c>
      <c r="P133" s="137" t="s">
        <v>2147</v>
      </c>
      <c r="Q133" s="138" t="s">
        <v>1073</v>
      </c>
      <c r="R133" s="137" t="s">
        <v>295</v>
      </c>
      <c r="S133" s="137" t="s">
        <v>79</v>
      </c>
      <c r="T133" s="139" t="s">
        <v>79</v>
      </c>
      <c r="U133" s="140" t="s">
        <v>79</v>
      </c>
      <c r="V133" s="165">
        <v>46970000</v>
      </c>
      <c r="W133" s="141">
        <v>0</v>
      </c>
      <c r="X133" s="142"/>
      <c r="Y133" s="148"/>
      <c r="Z133" s="260">
        <f t="shared" si="2"/>
        <v>46970000</v>
      </c>
      <c r="AA133" s="263">
        <v>42557667</v>
      </c>
      <c r="AB133" s="168">
        <v>44225</v>
      </c>
      <c r="AC133" s="168">
        <v>44229</v>
      </c>
      <c r="AD133" s="168">
        <v>44561</v>
      </c>
      <c r="AE133" s="143">
        <v>330</v>
      </c>
      <c r="AF133" s="143">
        <v>0</v>
      </c>
      <c r="AG133" s="170">
        <v>0</v>
      </c>
      <c r="AH133" s="171" t="s">
        <v>79</v>
      </c>
      <c r="AI133" s="169" t="s">
        <v>79</v>
      </c>
      <c r="AJ133" s="169" t="s">
        <v>79</v>
      </c>
      <c r="AK133" s="169" t="s">
        <v>79</v>
      </c>
      <c r="AL133" s="143" t="s">
        <v>79</v>
      </c>
      <c r="AM133" s="143" t="s">
        <v>79</v>
      </c>
      <c r="AN133" s="143" t="s">
        <v>2610</v>
      </c>
      <c r="AO133" s="143" t="s">
        <v>79</v>
      </c>
      <c r="AP133" s="144">
        <f t="shared" si="3"/>
        <v>0.90606061315733444</v>
      </c>
      <c r="AQ133" s="35"/>
      <c r="AR133" s="35"/>
      <c r="AS133" s="35"/>
      <c r="AT133" s="35"/>
      <c r="AU133" s="35"/>
      <c r="AV133" s="35"/>
    </row>
    <row r="134" spans="1:48" s="145" customFormat="1" ht="27.95" customHeight="1" x14ac:dyDescent="0.25">
      <c r="A134" s="126" t="s">
        <v>1564</v>
      </c>
      <c r="B134" s="126">
        <v>2021</v>
      </c>
      <c r="C134" s="126" t="s">
        <v>2775</v>
      </c>
      <c r="D134" s="127" t="s">
        <v>2776</v>
      </c>
      <c r="E134" s="128" t="s">
        <v>54</v>
      </c>
      <c r="F134" s="129" t="s">
        <v>27</v>
      </c>
      <c r="G134" s="130" t="s">
        <v>75</v>
      </c>
      <c r="H134" s="131" t="s">
        <v>434</v>
      </c>
      <c r="I134" s="132" t="s">
        <v>49</v>
      </c>
      <c r="J134" s="147" t="s">
        <v>223</v>
      </c>
      <c r="K134" s="133">
        <v>1</v>
      </c>
      <c r="L134" s="134" t="str">
        <f>IF(ISERROR(VLOOKUP(K134,#REF!,2,FALSE))," ",VLOOKUP(K134,#REF!,2,FALSE))</f>
        <v xml:space="preserve"> </v>
      </c>
      <c r="M134" s="134" t="str">
        <f>IF(ISERROR(VLOOKUP(K134,#REF!,3,FALSE))," ",VLOOKUP(K134,#REF!,3,FALSE))</f>
        <v xml:space="preserve"> </v>
      </c>
      <c r="N134" s="135" t="s">
        <v>2554</v>
      </c>
      <c r="O134" s="179">
        <v>0</v>
      </c>
      <c r="P134" s="137" t="s">
        <v>2148</v>
      </c>
      <c r="Q134" s="138" t="s">
        <v>1074</v>
      </c>
      <c r="R134" s="137" t="s">
        <v>295</v>
      </c>
      <c r="S134" s="137" t="s">
        <v>79</v>
      </c>
      <c r="T134" s="139" t="s">
        <v>79</v>
      </c>
      <c r="U134" s="140" t="s">
        <v>79</v>
      </c>
      <c r="V134" s="165">
        <v>46970000</v>
      </c>
      <c r="W134" s="141">
        <v>0</v>
      </c>
      <c r="X134" s="142">
        <v>1</v>
      </c>
      <c r="Y134" s="148">
        <v>996334</v>
      </c>
      <c r="Z134" s="260">
        <f t="shared" si="2"/>
        <v>47966334</v>
      </c>
      <c r="AA134" s="263">
        <v>41703667</v>
      </c>
      <c r="AB134" s="168">
        <v>44229</v>
      </c>
      <c r="AC134" s="168">
        <v>44235</v>
      </c>
      <c r="AD134" s="168">
        <v>44575</v>
      </c>
      <c r="AE134" s="143">
        <v>330</v>
      </c>
      <c r="AF134" s="143">
        <v>1</v>
      </c>
      <c r="AG134" s="170">
        <v>14</v>
      </c>
      <c r="AH134" s="171" t="s">
        <v>79</v>
      </c>
      <c r="AI134" s="169" t="s">
        <v>79</v>
      </c>
      <c r="AJ134" s="169" t="s">
        <v>79</v>
      </c>
      <c r="AK134" s="169" t="s">
        <v>79</v>
      </c>
      <c r="AL134" s="143" t="s">
        <v>79</v>
      </c>
      <c r="AM134" s="143" t="s">
        <v>79</v>
      </c>
      <c r="AN134" s="143" t="s">
        <v>2610</v>
      </c>
      <c r="AO134" s="143" t="s">
        <v>79</v>
      </c>
      <c r="AP134" s="144">
        <f t="shared" si="3"/>
        <v>0.86943619664575578</v>
      </c>
      <c r="AQ134" s="35"/>
      <c r="AR134" s="35"/>
      <c r="AS134" s="35"/>
      <c r="AT134" s="35"/>
      <c r="AU134" s="35"/>
      <c r="AV134" s="35"/>
    </row>
    <row r="135" spans="1:48" s="145" customFormat="1" ht="27.95" customHeight="1" x14ac:dyDescent="0.25">
      <c r="A135" s="126" t="s">
        <v>1565</v>
      </c>
      <c r="B135" s="126">
        <v>2021</v>
      </c>
      <c r="C135" s="126" t="s">
        <v>2777</v>
      </c>
      <c r="D135" s="127" t="s">
        <v>2778</v>
      </c>
      <c r="E135" s="128" t="s">
        <v>54</v>
      </c>
      <c r="F135" s="129" t="s">
        <v>27</v>
      </c>
      <c r="G135" s="130" t="s">
        <v>75</v>
      </c>
      <c r="H135" s="131" t="s">
        <v>435</v>
      </c>
      <c r="I135" s="132" t="s">
        <v>49</v>
      </c>
      <c r="J135" s="147" t="s">
        <v>223</v>
      </c>
      <c r="K135" s="133">
        <v>1</v>
      </c>
      <c r="L135" s="134" t="str">
        <f>IF(ISERROR(VLOOKUP(K135,#REF!,2,FALSE))," ",VLOOKUP(K135,#REF!,2,FALSE))</f>
        <v xml:space="preserve"> </v>
      </c>
      <c r="M135" s="134" t="str">
        <f>IF(ISERROR(VLOOKUP(K135,#REF!,3,FALSE))," ",VLOOKUP(K135,#REF!,3,FALSE))</f>
        <v xml:space="preserve"> </v>
      </c>
      <c r="N135" s="135" t="s">
        <v>2554</v>
      </c>
      <c r="O135" s="179">
        <v>0</v>
      </c>
      <c r="P135" s="137" t="s">
        <v>2149</v>
      </c>
      <c r="Q135" s="138" t="s">
        <v>1075</v>
      </c>
      <c r="R135" s="137" t="s">
        <v>295</v>
      </c>
      <c r="S135" s="137" t="s">
        <v>79</v>
      </c>
      <c r="T135" s="139" t="s">
        <v>79</v>
      </c>
      <c r="U135" s="140" t="s">
        <v>79</v>
      </c>
      <c r="V135" s="165">
        <v>46970000</v>
      </c>
      <c r="W135" s="141">
        <v>0</v>
      </c>
      <c r="X135" s="142"/>
      <c r="Y135" s="148"/>
      <c r="Z135" s="260">
        <f t="shared" si="2"/>
        <v>46970000</v>
      </c>
      <c r="AA135" s="263">
        <v>42415333</v>
      </c>
      <c r="AB135" s="168">
        <v>44228</v>
      </c>
      <c r="AC135" s="168">
        <v>44230</v>
      </c>
      <c r="AD135" s="168">
        <v>44561</v>
      </c>
      <c r="AE135" s="143">
        <v>330</v>
      </c>
      <c r="AF135" s="143">
        <v>0</v>
      </c>
      <c r="AG135" s="170">
        <v>0</v>
      </c>
      <c r="AH135" s="171" t="s">
        <v>79</v>
      </c>
      <c r="AI135" s="169" t="s">
        <v>79</v>
      </c>
      <c r="AJ135" s="169" t="s">
        <v>79</v>
      </c>
      <c r="AK135" s="169" t="s">
        <v>79</v>
      </c>
      <c r="AL135" s="143" t="s">
        <v>79</v>
      </c>
      <c r="AM135" s="143" t="s">
        <v>79</v>
      </c>
      <c r="AN135" s="143" t="s">
        <v>2610</v>
      </c>
      <c r="AO135" s="143" t="s">
        <v>79</v>
      </c>
      <c r="AP135" s="144">
        <f t="shared" si="3"/>
        <v>0.90303029593357464</v>
      </c>
      <c r="AQ135" s="35"/>
      <c r="AR135" s="35"/>
      <c r="AS135" s="35"/>
      <c r="AT135" s="35"/>
      <c r="AU135" s="35"/>
      <c r="AV135" s="35"/>
    </row>
    <row r="136" spans="1:48" s="145" customFormat="1" ht="27.95" customHeight="1" x14ac:dyDescent="0.25">
      <c r="A136" s="126" t="s">
        <v>1566</v>
      </c>
      <c r="B136" s="126">
        <v>2021</v>
      </c>
      <c r="C136" s="126" t="s">
        <v>2779</v>
      </c>
      <c r="D136" s="127" t="s">
        <v>2780</v>
      </c>
      <c r="E136" s="128" t="s">
        <v>54</v>
      </c>
      <c r="F136" s="129" t="s">
        <v>27</v>
      </c>
      <c r="G136" s="130" t="s">
        <v>75</v>
      </c>
      <c r="H136" s="131" t="s">
        <v>436</v>
      </c>
      <c r="I136" s="132" t="s">
        <v>49</v>
      </c>
      <c r="J136" s="147" t="s">
        <v>223</v>
      </c>
      <c r="K136" s="133">
        <v>57</v>
      </c>
      <c r="L136" s="134" t="str">
        <f>IF(ISERROR(VLOOKUP(K136,#REF!,2,FALSE))," ",VLOOKUP(K136,#REF!,2,FALSE))</f>
        <v xml:space="preserve"> </v>
      </c>
      <c r="M136" s="134" t="str">
        <f>IF(ISERROR(VLOOKUP(K136,#REF!,3,FALSE))," ",VLOOKUP(K136,#REF!,3,FALSE))</f>
        <v xml:space="preserve"> </v>
      </c>
      <c r="N136" s="135" t="s">
        <v>2553</v>
      </c>
      <c r="O136" s="179">
        <v>0</v>
      </c>
      <c r="P136" s="137" t="s">
        <v>2150</v>
      </c>
      <c r="Q136" s="138" t="s">
        <v>1076</v>
      </c>
      <c r="R136" s="137" t="s">
        <v>295</v>
      </c>
      <c r="S136" s="137" t="s">
        <v>79</v>
      </c>
      <c r="T136" s="139" t="s">
        <v>79</v>
      </c>
      <c r="U136" s="140" t="s">
        <v>79</v>
      </c>
      <c r="V136" s="165">
        <v>24750000</v>
      </c>
      <c r="W136" s="141">
        <v>-525000</v>
      </c>
      <c r="X136" s="142"/>
      <c r="Y136" s="148"/>
      <c r="Z136" s="260">
        <f t="shared" si="2"/>
        <v>24225000</v>
      </c>
      <c r="AA136" s="263">
        <v>21975000</v>
      </c>
      <c r="AB136" s="168">
        <v>44230</v>
      </c>
      <c r="AC136" s="168">
        <v>44235</v>
      </c>
      <c r="AD136" s="168">
        <v>44561</v>
      </c>
      <c r="AE136" s="143">
        <v>330</v>
      </c>
      <c r="AF136" s="143">
        <v>0</v>
      </c>
      <c r="AG136" s="170">
        <v>0</v>
      </c>
      <c r="AH136" s="171" t="s">
        <v>79</v>
      </c>
      <c r="AI136" s="169" t="s">
        <v>79</v>
      </c>
      <c r="AJ136" s="169" t="s">
        <v>79</v>
      </c>
      <c r="AK136" s="169" t="s">
        <v>79</v>
      </c>
      <c r="AL136" s="143" t="s">
        <v>79</v>
      </c>
      <c r="AM136" s="143" t="s">
        <v>79</v>
      </c>
      <c r="AN136" s="143" t="s">
        <v>2610</v>
      </c>
      <c r="AO136" s="143" t="s">
        <v>79</v>
      </c>
      <c r="AP136" s="144">
        <f t="shared" si="3"/>
        <v>0.90712074303405577</v>
      </c>
      <c r="AQ136" s="35"/>
      <c r="AR136" s="35"/>
      <c r="AS136" s="35"/>
      <c r="AT136" s="35"/>
      <c r="AU136" s="35"/>
      <c r="AV136" s="35"/>
    </row>
    <row r="137" spans="1:48" s="145" customFormat="1" ht="27.95" customHeight="1" x14ac:dyDescent="0.25">
      <c r="A137" s="126" t="s">
        <v>1567</v>
      </c>
      <c r="B137" s="126">
        <v>2021</v>
      </c>
      <c r="C137" s="126" t="s">
        <v>2781</v>
      </c>
      <c r="D137" s="127" t="s">
        <v>2782</v>
      </c>
      <c r="E137" s="128" t="s">
        <v>54</v>
      </c>
      <c r="F137" s="129" t="s">
        <v>27</v>
      </c>
      <c r="G137" s="130" t="s">
        <v>75</v>
      </c>
      <c r="H137" s="131" t="s">
        <v>437</v>
      </c>
      <c r="I137" s="132" t="s">
        <v>49</v>
      </c>
      <c r="J137" s="147" t="s">
        <v>223</v>
      </c>
      <c r="K137" s="133">
        <v>43</v>
      </c>
      <c r="L137" s="134" t="str">
        <f>IF(ISERROR(VLOOKUP(K137,#REF!,2,FALSE))," ",VLOOKUP(K137,#REF!,2,FALSE))</f>
        <v xml:space="preserve"> </v>
      </c>
      <c r="M137" s="134" t="str">
        <f>IF(ISERROR(VLOOKUP(K137,#REF!,3,FALSE))," ",VLOOKUP(K137,#REF!,3,FALSE))</f>
        <v xml:space="preserve"> </v>
      </c>
      <c r="N137" s="135" t="s">
        <v>2566</v>
      </c>
      <c r="O137" s="179">
        <v>0</v>
      </c>
      <c r="P137" s="137" t="s">
        <v>2151</v>
      </c>
      <c r="Q137" s="138" t="s">
        <v>1077</v>
      </c>
      <c r="R137" s="137" t="s">
        <v>295</v>
      </c>
      <c r="S137" s="137" t="s">
        <v>79</v>
      </c>
      <c r="T137" s="139" t="s">
        <v>79</v>
      </c>
      <c r="U137" s="140" t="s">
        <v>79</v>
      </c>
      <c r="V137" s="165">
        <v>82720000</v>
      </c>
      <c r="W137" s="141">
        <v>0</v>
      </c>
      <c r="X137" s="142">
        <v>1</v>
      </c>
      <c r="Y137" s="148">
        <v>3258667</v>
      </c>
      <c r="Z137" s="260">
        <f t="shared" si="2"/>
        <v>85978667</v>
      </c>
      <c r="AA137" s="263">
        <v>74949333</v>
      </c>
      <c r="AB137" s="168">
        <v>44225</v>
      </c>
      <c r="AC137" s="168">
        <v>44229</v>
      </c>
      <c r="AD137" s="168">
        <v>44575</v>
      </c>
      <c r="AE137" s="143">
        <v>330</v>
      </c>
      <c r="AF137" s="143">
        <v>1</v>
      </c>
      <c r="AG137" s="170">
        <v>14</v>
      </c>
      <c r="AH137" s="171" t="s">
        <v>79</v>
      </c>
      <c r="AI137" s="169" t="s">
        <v>79</v>
      </c>
      <c r="AJ137" s="169" t="s">
        <v>79</v>
      </c>
      <c r="AK137" s="169" t="s">
        <v>79</v>
      </c>
      <c r="AL137" s="143" t="s">
        <v>79</v>
      </c>
      <c r="AM137" s="143" t="s">
        <v>79</v>
      </c>
      <c r="AN137" s="143" t="s">
        <v>2610</v>
      </c>
      <c r="AO137" s="143" t="s">
        <v>79</v>
      </c>
      <c r="AP137" s="144">
        <f t="shared" si="3"/>
        <v>0.87172010936154665</v>
      </c>
      <c r="AQ137" s="35"/>
      <c r="AR137" s="35"/>
      <c r="AS137" s="35"/>
      <c r="AT137" s="35"/>
      <c r="AU137" s="35"/>
      <c r="AV137" s="35"/>
    </row>
    <row r="138" spans="1:48" s="145" customFormat="1" ht="27.95" customHeight="1" x14ac:dyDescent="0.25">
      <c r="A138" s="126" t="s">
        <v>1568</v>
      </c>
      <c r="B138" s="126">
        <v>2021</v>
      </c>
      <c r="C138" s="126" t="s">
        <v>2783</v>
      </c>
      <c r="D138" s="127" t="s">
        <v>2784</v>
      </c>
      <c r="E138" s="128" t="s">
        <v>54</v>
      </c>
      <c r="F138" s="129" t="s">
        <v>27</v>
      </c>
      <c r="G138" s="130" t="s">
        <v>75</v>
      </c>
      <c r="H138" s="131" t="s">
        <v>438</v>
      </c>
      <c r="I138" s="132" t="s">
        <v>49</v>
      </c>
      <c r="J138" s="147" t="s">
        <v>223</v>
      </c>
      <c r="K138" s="133">
        <v>57</v>
      </c>
      <c r="L138" s="134" t="str">
        <f>IF(ISERROR(VLOOKUP(K138,#REF!,2,FALSE))," ",VLOOKUP(K138,#REF!,2,FALSE))</f>
        <v xml:space="preserve"> </v>
      </c>
      <c r="M138" s="134" t="str">
        <f>IF(ISERROR(VLOOKUP(K138,#REF!,3,FALSE))," ",VLOOKUP(K138,#REF!,3,FALSE))</f>
        <v xml:space="preserve"> </v>
      </c>
      <c r="N138" s="135" t="s">
        <v>2553</v>
      </c>
      <c r="O138" s="179">
        <v>0</v>
      </c>
      <c r="P138" s="137" t="s">
        <v>2152</v>
      </c>
      <c r="Q138" s="138" t="s">
        <v>1078</v>
      </c>
      <c r="R138" s="137" t="s">
        <v>295</v>
      </c>
      <c r="S138" s="137" t="s">
        <v>79</v>
      </c>
      <c r="T138" s="139" t="s">
        <v>79</v>
      </c>
      <c r="U138" s="140" t="s">
        <v>79</v>
      </c>
      <c r="V138" s="165">
        <v>88000000</v>
      </c>
      <c r="W138" s="141">
        <v>0</v>
      </c>
      <c r="X138" s="142">
        <v>1</v>
      </c>
      <c r="Y138" s="148">
        <v>4266667</v>
      </c>
      <c r="Z138" s="260">
        <f t="shared" si="2"/>
        <v>92266667</v>
      </c>
      <c r="AA138" s="263">
        <v>80533333</v>
      </c>
      <c r="AB138" s="168">
        <v>44224</v>
      </c>
      <c r="AC138" s="168">
        <v>44225</v>
      </c>
      <c r="AD138" s="168">
        <v>44575</v>
      </c>
      <c r="AE138" s="143">
        <v>330</v>
      </c>
      <c r="AF138" s="143">
        <v>1</v>
      </c>
      <c r="AG138" s="170">
        <v>17</v>
      </c>
      <c r="AH138" s="171" t="s">
        <v>79</v>
      </c>
      <c r="AI138" s="169" t="s">
        <v>79</v>
      </c>
      <c r="AJ138" s="169" t="s">
        <v>79</v>
      </c>
      <c r="AK138" s="169" t="s">
        <v>79</v>
      </c>
      <c r="AL138" s="143" t="s">
        <v>79</v>
      </c>
      <c r="AM138" s="143" t="s">
        <v>79</v>
      </c>
      <c r="AN138" s="143" t="s">
        <v>2610</v>
      </c>
      <c r="AO138" s="143" t="s">
        <v>79</v>
      </c>
      <c r="AP138" s="144">
        <f t="shared" si="3"/>
        <v>0.87283236317618362</v>
      </c>
      <c r="AQ138" s="35"/>
      <c r="AR138" s="35"/>
      <c r="AS138" s="35"/>
      <c r="AT138" s="35"/>
      <c r="AU138" s="35"/>
      <c r="AV138" s="35"/>
    </row>
    <row r="139" spans="1:48" s="145" customFormat="1" ht="27.95" customHeight="1" x14ac:dyDescent="0.25">
      <c r="A139" s="126" t="s">
        <v>1569</v>
      </c>
      <c r="B139" s="126">
        <v>2021</v>
      </c>
      <c r="C139" s="126" t="s">
        <v>2785</v>
      </c>
      <c r="D139" s="127" t="s">
        <v>2786</v>
      </c>
      <c r="E139" s="128" t="s">
        <v>54</v>
      </c>
      <c r="F139" s="129" t="s">
        <v>27</v>
      </c>
      <c r="G139" s="130" t="s">
        <v>75</v>
      </c>
      <c r="H139" s="131" t="s">
        <v>439</v>
      </c>
      <c r="I139" s="132" t="s">
        <v>49</v>
      </c>
      <c r="J139" s="147" t="s">
        <v>223</v>
      </c>
      <c r="K139" s="133">
        <v>57</v>
      </c>
      <c r="L139" s="134" t="str">
        <f>IF(ISERROR(VLOOKUP(K139,#REF!,2,FALSE))," ",VLOOKUP(K139,#REF!,2,FALSE))</f>
        <v xml:space="preserve"> </v>
      </c>
      <c r="M139" s="134" t="str">
        <f>IF(ISERROR(VLOOKUP(K139,#REF!,3,FALSE))," ",VLOOKUP(K139,#REF!,3,FALSE))</f>
        <v xml:space="preserve"> </v>
      </c>
      <c r="N139" s="135" t="s">
        <v>2553</v>
      </c>
      <c r="O139" s="179">
        <v>0</v>
      </c>
      <c r="P139" s="137" t="s">
        <v>2153</v>
      </c>
      <c r="Q139" s="138" t="s">
        <v>1079</v>
      </c>
      <c r="R139" s="137" t="s">
        <v>295</v>
      </c>
      <c r="S139" s="137" t="s">
        <v>79</v>
      </c>
      <c r="T139" s="139" t="s">
        <v>79</v>
      </c>
      <c r="U139" s="140" t="s">
        <v>79</v>
      </c>
      <c r="V139" s="165">
        <v>24750000</v>
      </c>
      <c r="W139" s="141">
        <v>-75000</v>
      </c>
      <c r="X139" s="142"/>
      <c r="Y139" s="148"/>
      <c r="Z139" s="260">
        <f t="shared" si="2"/>
        <v>24675000</v>
      </c>
      <c r="AA139" s="263">
        <v>22425000</v>
      </c>
      <c r="AB139" s="168">
        <v>44225</v>
      </c>
      <c r="AC139" s="168">
        <v>44229</v>
      </c>
      <c r="AD139" s="168">
        <v>44561</v>
      </c>
      <c r="AE139" s="143">
        <v>330</v>
      </c>
      <c r="AF139" s="143">
        <v>0</v>
      </c>
      <c r="AG139" s="170">
        <v>0</v>
      </c>
      <c r="AH139" s="171" t="s">
        <v>79</v>
      </c>
      <c r="AI139" s="169" t="s">
        <v>79</v>
      </c>
      <c r="AJ139" s="169" t="s">
        <v>79</v>
      </c>
      <c r="AK139" s="169" t="s">
        <v>79</v>
      </c>
      <c r="AL139" s="143" t="s">
        <v>79</v>
      </c>
      <c r="AM139" s="143" t="s">
        <v>79</v>
      </c>
      <c r="AN139" s="143" t="s">
        <v>2610</v>
      </c>
      <c r="AO139" s="143" t="s">
        <v>79</v>
      </c>
      <c r="AP139" s="144">
        <f t="shared" si="3"/>
        <v>0.90881458966565354</v>
      </c>
      <c r="AQ139" s="35"/>
      <c r="AR139" s="35"/>
      <c r="AS139" s="35"/>
      <c r="AT139" s="35"/>
      <c r="AU139" s="35"/>
      <c r="AV139" s="35"/>
    </row>
    <row r="140" spans="1:48" s="145" customFormat="1" ht="27.95" customHeight="1" x14ac:dyDescent="0.25">
      <c r="A140" s="126" t="s">
        <v>1570</v>
      </c>
      <c r="B140" s="126">
        <v>2021</v>
      </c>
      <c r="C140" s="126" t="s">
        <v>2787</v>
      </c>
      <c r="D140" s="127" t="s">
        <v>2788</v>
      </c>
      <c r="E140" s="128" t="s">
        <v>54</v>
      </c>
      <c r="F140" s="129" t="s">
        <v>27</v>
      </c>
      <c r="G140" s="130" t="s">
        <v>75</v>
      </c>
      <c r="H140" s="131" t="s">
        <v>440</v>
      </c>
      <c r="I140" s="132" t="s">
        <v>49</v>
      </c>
      <c r="J140" s="147" t="s">
        <v>223</v>
      </c>
      <c r="K140" s="133">
        <v>30</v>
      </c>
      <c r="L140" s="134" t="str">
        <f>IF(ISERROR(VLOOKUP(K140,#REF!,2,FALSE))," ",VLOOKUP(K140,#REF!,2,FALSE))</f>
        <v xml:space="preserve"> </v>
      </c>
      <c r="M140" s="134" t="str">
        <f>IF(ISERROR(VLOOKUP(K140,#REF!,3,FALSE))," ",VLOOKUP(K140,#REF!,3,FALSE))</f>
        <v xml:space="preserve"> </v>
      </c>
      <c r="N140" s="135" t="s">
        <v>2567</v>
      </c>
      <c r="O140" s="179">
        <v>0</v>
      </c>
      <c r="P140" s="137" t="s">
        <v>2154</v>
      </c>
      <c r="Q140" s="138" t="s">
        <v>1080</v>
      </c>
      <c r="R140" s="137" t="s">
        <v>295</v>
      </c>
      <c r="S140" s="137" t="s">
        <v>79</v>
      </c>
      <c r="T140" s="139" t="s">
        <v>79</v>
      </c>
      <c r="U140" s="140" t="s">
        <v>79</v>
      </c>
      <c r="V140" s="165">
        <v>66990000</v>
      </c>
      <c r="W140" s="141">
        <v>0</v>
      </c>
      <c r="X140" s="142"/>
      <c r="Y140" s="148"/>
      <c r="Z140" s="260">
        <f t="shared" si="2"/>
        <v>66990000</v>
      </c>
      <c r="AA140" s="263">
        <v>60822667</v>
      </c>
      <c r="AB140" s="168">
        <v>44238</v>
      </c>
      <c r="AC140" s="168">
        <v>44242</v>
      </c>
      <c r="AD140" s="168">
        <v>44559</v>
      </c>
      <c r="AE140" s="143">
        <v>315</v>
      </c>
      <c r="AF140" s="143">
        <v>0</v>
      </c>
      <c r="AG140" s="170">
        <v>0</v>
      </c>
      <c r="AH140" s="171" t="s">
        <v>79</v>
      </c>
      <c r="AI140" s="169" t="s">
        <v>79</v>
      </c>
      <c r="AJ140" s="169" t="s">
        <v>79</v>
      </c>
      <c r="AK140" s="169" t="s">
        <v>79</v>
      </c>
      <c r="AL140" s="143" t="s">
        <v>79</v>
      </c>
      <c r="AM140" s="143" t="s">
        <v>79</v>
      </c>
      <c r="AN140" s="143" t="s">
        <v>2610</v>
      </c>
      <c r="AO140" s="143" t="s">
        <v>79</v>
      </c>
      <c r="AP140" s="144">
        <f t="shared" si="3"/>
        <v>0.90793651291237498</v>
      </c>
      <c r="AQ140" s="35"/>
      <c r="AR140" s="35"/>
      <c r="AS140" s="35"/>
      <c r="AT140" s="35"/>
      <c r="AU140" s="35"/>
      <c r="AV140" s="35"/>
    </row>
    <row r="141" spans="1:48" s="145" customFormat="1" ht="27.95" customHeight="1" x14ac:dyDescent="0.25">
      <c r="A141" s="126" t="s">
        <v>1571</v>
      </c>
      <c r="B141" s="126">
        <v>2021</v>
      </c>
      <c r="C141" s="126" t="s">
        <v>2789</v>
      </c>
      <c r="D141" s="127" t="s">
        <v>2790</v>
      </c>
      <c r="E141" s="128" t="s">
        <v>54</v>
      </c>
      <c r="F141" s="129" t="s">
        <v>27</v>
      </c>
      <c r="G141" s="130" t="s">
        <v>75</v>
      </c>
      <c r="H141" s="131" t="s">
        <v>441</v>
      </c>
      <c r="I141" s="132" t="s">
        <v>49</v>
      </c>
      <c r="J141" s="147" t="s">
        <v>223</v>
      </c>
      <c r="K141" s="133">
        <v>57</v>
      </c>
      <c r="L141" s="134" t="str">
        <f>IF(ISERROR(VLOOKUP(K141,#REF!,2,FALSE))," ",VLOOKUP(K141,#REF!,2,FALSE))</f>
        <v xml:space="preserve"> </v>
      </c>
      <c r="M141" s="134" t="str">
        <f>IF(ISERROR(VLOOKUP(K141,#REF!,3,FALSE))," ",VLOOKUP(K141,#REF!,3,FALSE))</f>
        <v xml:space="preserve"> </v>
      </c>
      <c r="N141" s="135" t="s">
        <v>2553</v>
      </c>
      <c r="O141" s="179">
        <v>0</v>
      </c>
      <c r="P141" s="137" t="s">
        <v>2155</v>
      </c>
      <c r="Q141" s="138" t="s">
        <v>1081</v>
      </c>
      <c r="R141" s="137" t="s">
        <v>295</v>
      </c>
      <c r="S141" s="137" t="s">
        <v>79</v>
      </c>
      <c r="T141" s="139" t="s">
        <v>79</v>
      </c>
      <c r="U141" s="140" t="s">
        <v>79</v>
      </c>
      <c r="V141" s="165">
        <v>24750000</v>
      </c>
      <c r="W141" s="141">
        <v>0</v>
      </c>
      <c r="X141" s="142">
        <v>1</v>
      </c>
      <c r="Y141" s="148">
        <v>450000</v>
      </c>
      <c r="Z141" s="260">
        <f t="shared" si="2"/>
        <v>25200000</v>
      </c>
      <c r="AA141" s="263">
        <v>21900000</v>
      </c>
      <c r="AB141" s="168">
        <v>44232</v>
      </c>
      <c r="AC141" s="168">
        <v>44236</v>
      </c>
      <c r="AD141" s="168">
        <v>44575</v>
      </c>
      <c r="AE141" s="143">
        <v>330</v>
      </c>
      <c r="AF141" s="143">
        <v>1</v>
      </c>
      <c r="AG141" s="170">
        <v>14</v>
      </c>
      <c r="AH141" s="171" t="s">
        <v>79</v>
      </c>
      <c r="AI141" s="169" t="s">
        <v>79</v>
      </c>
      <c r="AJ141" s="169" t="s">
        <v>79</v>
      </c>
      <c r="AK141" s="169" t="s">
        <v>79</v>
      </c>
      <c r="AL141" s="143" t="s">
        <v>79</v>
      </c>
      <c r="AM141" s="143" t="s">
        <v>79</v>
      </c>
      <c r="AN141" s="143" t="s">
        <v>2610</v>
      </c>
      <c r="AO141" s="143" t="s">
        <v>79</v>
      </c>
      <c r="AP141" s="144">
        <f t="shared" si="3"/>
        <v>0.86904761904761907</v>
      </c>
      <c r="AQ141" s="35"/>
      <c r="AR141" s="35"/>
      <c r="AS141" s="35"/>
      <c r="AT141" s="35"/>
      <c r="AU141" s="35"/>
      <c r="AV141" s="35"/>
    </row>
    <row r="142" spans="1:48" s="145" customFormat="1" ht="27.95" customHeight="1" x14ac:dyDescent="0.25">
      <c r="A142" s="126" t="s">
        <v>1572</v>
      </c>
      <c r="B142" s="126">
        <v>2021</v>
      </c>
      <c r="C142" s="126" t="s">
        <v>2791</v>
      </c>
      <c r="D142" s="127" t="s">
        <v>2792</v>
      </c>
      <c r="E142" s="128" t="s">
        <v>54</v>
      </c>
      <c r="F142" s="129" t="s">
        <v>27</v>
      </c>
      <c r="G142" s="130" t="s">
        <v>75</v>
      </c>
      <c r="H142" s="131" t="s">
        <v>442</v>
      </c>
      <c r="I142" s="132" t="s">
        <v>49</v>
      </c>
      <c r="J142" s="147" t="s">
        <v>223</v>
      </c>
      <c r="K142" s="133">
        <v>57</v>
      </c>
      <c r="L142" s="134" t="str">
        <f>IF(ISERROR(VLOOKUP(K142,#REF!,2,FALSE))," ",VLOOKUP(K142,#REF!,2,FALSE))</f>
        <v xml:space="preserve"> </v>
      </c>
      <c r="M142" s="134" t="str">
        <f>IF(ISERROR(VLOOKUP(K142,#REF!,3,FALSE))," ",VLOOKUP(K142,#REF!,3,FALSE))</f>
        <v xml:space="preserve"> </v>
      </c>
      <c r="N142" s="135" t="s">
        <v>2553</v>
      </c>
      <c r="O142" s="179">
        <v>0</v>
      </c>
      <c r="P142" s="137" t="s">
        <v>2156</v>
      </c>
      <c r="Q142" s="138" t="s">
        <v>1082</v>
      </c>
      <c r="R142" s="137" t="s">
        <v>295</v>
      </c>
      <c r="S142" s="137" t="s">
        <v>79</v>
      </c>
      <c r="T142" s="139" t="s">
        <v>79</v>
      </c>
      <c r="U142" s="140" t="s">
        <v>79</v>
      </c>
      <c r="V142" s="165">
        <v>42700000</v>
      </c>
      <c r="W142" s="141">
        <v>0</v>
      </c>
      <c r="X142" s="142">
        <v>1</v>
      </c>
      <c r="Y142" s="148">
        <v>2135000</v>
      </c>
      <c r="Z142" s="260">
        <f t="shared" ref="Z142:Z205" si="4">+V142+W142+Y142</f>
        <v>44835000</v>
      </c>
      <c r="AA142" s="263">
        <v>40565000</v>
      </c>
      <c r="AB142" s="168">
        <v>44242</v>
      </c>
      <c r="AC142" s="168">
        <v>44243</v>
      </c>
      <c r="AD142" s="168">
        <v>44561</v>
      </c>
      <c r="AE142" s="143">
        <v>300</v>
      </c>
      <c r="AF142" s="143">
        <v>1</v>
      </c>
      <c r="AG142" s="170">
        <v>15</v>
      </c>
      <c r="AH142" s="171" t="s">
        <v>79</v>
      </c>
      <c r="AI142" s="169" t="s">
        <v>79</v>
      </c>
      <c r="AJ142" s="169" t="s">
        <v>79</v>
      </c>
      <c r="AK142" s="169" t="s">
        <v>79</v>
      </c>
      <c r="AL142" s="143" t="s">
        <v>79</v>
      </c>
      <c r="AM142" s="143" t="s">
        <v>79</v>
      </c>
      <c r="AN142" s="143" t="s">
        <v>2610</v>
      </c>
      <c r="AO142" s="143" t="s">
        <v>79</v>
      </c>
      <c r="AP142" s="144">
        <f t="shared" ref="AP142:AP205" si="5">IF(ISERROR(AA142/Z142),"-",(AA142/Z142))</f>
        <v>0.90476190476190477</v>
      </c>
      <c r="AQ142" s="35"/>
      <c r="AR142" s="35"/>
      <c r="AS142" s="35"/>
      <c r="AT142" s="35"/>
      <c r="AU142" s="35"/>
      <c r="AV142" s="35"/>
    </row>
    <row r="143" spans="1:48" s="145" customFormat="1" ht="27.95" customHeight="1" x14ac:dyDescent="0.25">
      <c r="A143" s="126" t="s">
        <v>1573</v>
      </c>
      <c r="B143" s="126">
        <v>2021</v>
      </c>
      <c r="C143" s="126" t="s">
        <v>2793</v>
      </c>
      <c r="D143" s="127" t="s">
        <v>2794</v>
      </c>
      <c r="E143" s="128" t="s">
        <v>54</v>
      </c>
      <c r="F143" s="129" t="s">
        <v>27</v>
      </c>
      <c r="G143" s="130" t="s">
        <v>75</v>
      </c>
      <c r="H143" s="131" t="s">
        <v>443</v>
      </c>
      <c r="I143" s="132" t="s">
        <v>49</v>
      </c>
      <c r="J143" s="147" t="s">
        <v>223</v>
      </c>
      <c r="K143" s="133">
        <v>57</v>
      </c>
      <c r="L143" s="134" t="str">
        <f>IF(ISERROR(VLOOKUP(K143,#REF!,2,FALSE))," ",VLOOKUP(K143,#REF!,2,FALSE))</f>
        <v xml:space="preserve"> </v>
      </c>
      <c r="M143" s="134" t="str">
        <f>IF(ISERROR(VLOOKUP(K143,#REF!,3,FALSE))," ",VLOOKUP(K143,#REF!,3,FALSE))</f>
        <v xml:space="preserve"> </v>
      </c>
      <c r="N143" s="135" t="s">
        <v>2563</v>
      </c>
      <c r="O143" s="179">
        <v>0</v>
      </c>
      <c r="P143" s="137" t="s">
        <v>2157</v>
      </c>
      <c r="Q143" s="138" t="s">
        <v>1083</v>
      </c>
      <c r="R143" s="137" t="s">
        <v>295</v>
      </c>
      <c r="S143" s="137" t="s">
        <v>79</v>
      </c>
      <c r="T143" s="139" t="s">
        <v>79</v>
      </c>
      <c r="U143" s="140" t="s">
        <v>79</v>
      </c>
      <c r="V143" s="165">
        <v>70180000</v>
      </c>
      <c r="W143" s="141">
        <v>-4466000</v>
      </c>
      <c r="X143" s="142"/>
      <c r="Y143" s="148"/>
      <c r="Z143" s="260">
        <f t="shared" si="4"/>
        <v>65714000</v>
      </c>
      <c r="AA143" s="263">
        <v>59334000</v>
      </c>
      <c r="AB143" s="168">
        <v>44242</v>
      </c>
      <c r="AC143" s="168">
        <v>44249</v>
      </c>
      <c r="AD143" s="168">
        <v>44561</v>
      </c>
      <c r="AE143" s="143">
        <v>330</v>
      </c>
      <c r="AF143" s="143">
        <v>0</v>
      </c>
      <c r="AG143" s="170">
        <v>0</v>
      </c>
      <c r="AH143" s="171" t="s">
        <v>79</v>
      </c>
      <c r="AI143" s="169" t="s">
        <v>79</v>
      </c>
      <c r="AJ143" s="169" t="s">
        <v>79</v>
      </c>
      <c r="AK143" s="169" t="s">
        <v>79</v>
      </c>
      <c r="AL143" s="143" t="s">
        <v>79</v>
      </c>
      <c r="AM143" s="143" t="s">
        <v>79</v>
      </c>
      <c r="AN143" s="143" t="s">
        <v>2610</v>
      </c>
      <c r="AO143" s="143" t="s">
        <v>79</v>
      </c>
      <c r="AP143" s="144">
        <f t="shared" si="5"/>
        <v>0.90291262135922334</v>
      </c>
      <c r="AQ143" s="35"/>
      <c r="AR143" s="35"/>
      <c r="AS143" s="35"/>
      <c r="AT143" s="35"/>
      <c r="AU143" s="35"/>
      <c r="AV143" s="35"/>
    </row>
    <row r="144" spans="1:48" s="145" customFormat="1" ht="27.95" customHeight="1" x14ac:dyDescent="0.25">
      <c r="A144" s="126" t="s">
        <v>1574</v>
      </c>
      <c r="B144" s="126">
        <v>2021</v>
      </c>
      <c r="C144" s="126" t="s">
        <v>2795</v>
      </c>
      <c r="D144" s="127" t="s">
        <v>2796</v>
      </c>
      <c r="E144" s="128" t="s">
        <v>54</v>
      </c>
      <c r="F144" s="129" t="s">
        <v>27</v>
      </c>
      <c r="G144" s="130" t="s">
        <v>75</v>
      </c>
      <c r="H144" s="131" t="s">
        <v>444</v>
      </c>
      <c r="I144" s="132" t="s">
        <v>49</v>
      </c>
      <c r="J144" s="147" t="s">
        <v>223</v>
      </c>
      <c r="K144" s="133">
        <v>57</v>
      </c>
      <c r="L144" s="134" t="str">
        <f>IF(ISERROR(VLOOKUP(K144,#REF!,2,FALSE))," ",VLOOKUP(K144,#REF!,2,FALSE))</f>
        <v xml:space="preserve"> </v>
      </c>
      <c r="M144" s="134" t="str">
        <f>IF(ISERROR(VLOOKUP(K144,#REF!,3,FALSE))," ",VLOOKUP(K144,#REF!,3,FALSE))</f>
        <v xml:space="preserve"> </v>
      </c>
      <c r="N144" s="135" t="s">
        <v>2553</v>
      </c>
      <c r="O144" s="179">
        <v>0</v>
      </c>
      <c r="P144" s="137" t="s">
        <v>2158</v>
      </c>
      <c r="Q144" s="138" t="s">
        <v>1084</v>
      </c>
      <c r="R144" s="137" t="s">
        <v>295</v>
      </c>
      <c r="S144" s="137" t="s">
        <v>79</v>
      </c>
      <c r="T144" s="139" t="s">
        <v>79</v>
      </c>
      <c r="U144" s="140" t="s">
        <v>79</v>
      </c>
      <c r="V144" s="165">
        <v>24750000</v>
      </c>
      <c r="W144" s="141">
        <v>-600000</v>
      </c>
      <c r="X144" s="142"/>
      <c r="Y144" s="148"/>
      <c r="Z144" s="260">
        <f t="shared" si="4"/>
        <v>24150000</v>
      </c>
      <c r="AA144" s="263">
        <v>21900000</v>
      </c>
      <c r="AB144" s="168">
        <v>44232</v>
      </c>
      <c r="AC144" s="168">
        <v>44236</v>
      </c>
      <c r="AD144" s="168">
        <v>44561</v>
      </c>
      <c r="AE144" s="143">
        <v>330</v>
      </c>
      <c r="AF144" s="143">
        <v>0</v>
      </c>
      <c r="AG144" s="170">
        <v>0</v>
      </c>
      <c r="AH144" s="171" t="s">
        <v>79</v>
      </c>
      <c r="AI144" s="169" t="s">
        <v>79</v>
      </c>
      <c r="AJ144" s="169" t="s">
        <v>79</v>
      </c>
      <c r="AK144" s="169" t="s">
        <v>79</v>
      </c>
      <c r="AL144" s="143" t="s">
        <v>79</v>
      </c>
      <c r="AM144" s="143" t="s">
        <v>79</v>
      </c>
      <c r="AN144" s="143" t="s">
        <v>2610</v>
      </c>
      <c r="AO144" s="143" t="s">
        <v>79</v>
      </c>
      <c r="AP144" s="144">
        <f t="shared" si="5"/>
        <v>0.90683229813664601</v>
      </c>
      <c r="AQ144" s="35"/>
      <c r="AR144" s="35"/>
      <c r="AS144" s="35"/>
      <c r="AT144" s="35"/>
      <c r="AU144" s="35"/>
      <c r="AV144" s="35"/>
    </row>
    <row r="145" spans="1:48" s="145" customFormat="1" ht="27.95" customHeight="1" x14ac:dyDescent="0.25">
      <c r="A145" s="126" t="s">
        <v>1575</v>
      </c>
      <c r="B145" s="126">
        <v>2021</v>
      </c>
      <c r="C145" s="126" t="s">
        <v>2797</v>
      </c>
      <c r="D145" s="127" t="s">
        <v>2798</v>
      </c>
      <c r="E145" s="128" t="s">
        <v>54</v>
      </c>
      <c r="F145" s="129" t="s">
        <v>27</v>
      </c>
      <c r="G145" s="130" t="s">
        <v>75</v>
      </c>
      <c r="H145" s="131" t="s">
        <v>445</v>
      </c>
      <c r="I145" s="132" t="s">
        <v>49</v>
      </c>
      <c r="J145" s="147" t="s">
        <v>223</v>
      </c>
      <c r="K145" s="133">
        <v>57</v>
      </c>
      <c r="L145" s="134" t="str">
        <f>IF(ISERROR(VLOOKUP(K145,#REF!,2,FALSE))," ",VLOOKUP(K145,#REF!,2,FALSE))</f>
        <v xml:space="preserve"> </v>
      </c>
      <c r="M145" s="134" t="str">
        <f>IF(ISERROR(VLOOKUP(K145,#REF!,3,FALSE))," ",VLOOKUP(K145,#REF!,3,FALSE))</f>
        <v xml:space="preserve"> </v>
      </c>
      <c r="N145" s="135" t="s">
        <v>2553</v>
      </c>
      <c r="O145" s="179">
        <v>0</v>
      </c>
      <c r="P145" s="137" t="s">
        <v>2159</v>
      </c>
      <c r="Q145" s="138" t="s">
        <v>1085</v>
      </c>
      <c r="R145" s="137" t="s">
        <v>295</v>
      </c>
      <c r="S145" s="137" t="s">
        <v>79</v>
      </c>
      <c r="T145" s="139" t="s">
        <v>79</v>
      </c>
      <c r="U145" s="140" t="s">
        <v>79</v>
      </c>
      <c r="V145" s="165">
        <v>24750000</v>
      </c>
      <c r="W145" s="141">
        <v>-225000</v>
      </c>
      <c r="X145" s="142"/>
      <c r="Y145" s="148"/>
      <c r="Z145" s="260">
        <f t="shared" si="4"/>
        <v>24525000</v>
      </c>
      <c r="AA145" s="263">
        <v>22275000</v>
      </c>
      <c r="AB145" s="168">
        <v>44229</v>
      </c>
      <c r="AC145" s="168">
        <v>44231</v>
      </c>
      <c r="AD145" s="168">
        <v>44561</v>
      </c>
      <c r="AE145" s="143">
        <v>330</v>
      </c>
      <c r="AF145" s="143">
        <v>0</v>
      </c>
      <c r="AG145" s="170">
        <v>0</v>
      </c>
      <c r="AH145" s="171" t="s">
        <v>79</v>
      </c>
      <c r="AI145" s="169" t="s">
        <v>79</v>
      </c>
      <c r="AJ145" s="169" t="s">
        <v>79</v>
      </c>
      <c r="AK145" s="169" t="s">
        <v>79</v>
      </c>
      <c r="AL145" s="143" t="s">
        <v>79</v>
      </c>
      <c r="AM145" s="143" t="s">
        <v>79</v>
      </c>
      <c r="AN145" s="143" t="s">
        <v>2610</v>
      </c>
      <c r="AO145" s="143" t="s">
        <v>79</v>
      </c>
      <c r="AP145" s="144">
        <f t="shared" si="5"/>
        <v>0.90825688073394495</v>
      </c>
      <c r="AQ145" s="35"/>
      <c r="AR145" s="35"/>
      <c r="AS145" s="35"/>
      <c r="AT145" s="35"/>
      <c r="AU145" s="35"/>
      <c r="AV145" s="35"/>
    </row>
    <row r="146" spans="1:48" s="145" customFormat="1" ht="27.95" customHeight="1" x14ac:dyDescent="0.25">
      <c r="A146" s="126" t="s">
        <v>1576</v>
      </c>
      <c r="B146" s="126">
        <v>2021</v>
      </c>
      <c r="C146" s="126" t="s">
        <v>2799</v>
      </c>
      <c r="D146" s="127" t="s">
        <v>2800</v>
      </c>
      <c r="E146" s="128" t="s">
        <v>54</v>
      </c>
      <c r="F146" s="129" t="s">
        <v>27</v>
      </c>
      <c r="G146" s="130" t="s">
        <v>75</v>
      </c>
      <c r="H146" s="131" t="s">
        <v>446</v>
      </c>
      <c r="I146" s="132" t="s">
        <v>49</v>
      </c>
      <c r="J146" s="147" t="s">
        <v>223</v>
      </c>
      <c r="K146" s="133">
        <v>57</v>
      </c>
      <c r="L146" s="134" t="str">
        <f>IF(ISERROR(VLOOKUP(K146,#REF!,2,FALSE))," ",VLOOKUP(K146,#REF!,2,FALSE))</f>
        <v xml:space="preserve"> </v>
      </c>
      <c r="M146" s="134" t="str">
        <f>IF(ISERROR(VLOOKUP(K146,#REF!,3,FALSE))," ",VLOOKUP(K146,#REF!,3,FALSE))</f>
        <v xml:space="preserve"> </v>
      </c>
      <c r="N146" s="135" t="s">
        <v>2553</v>
      </c>
      <c r="O146" s="179">
        <v>0</v>
      </c>
      <c r="P146" s="137" t="s">
        <v>2160</v>
      </c>
      <c r="Q146" s="138" t="s">
        <v>1086</v>
      </c>
      <c r="R146" s="137" t="s">
        <v>295</v>
      </c>
      <c r="S146" s="137" t="s">
        <v>79</v>
      </c>
      <c r="T146" s="139" t="s">
        <v>79</v>
      </c>
      <c r="U146" s="140" t="s">
        <v>79</v>
      </c>
      <c r="V146" s="165">
        <v>24750000</v>
      </c>
      <c r="W146" s="141">
        <v>-225000</v>
      </c>
      <c r="X146" s="142"/>
      <c r="Y146" s="148"/>
      <c r="Z146" s="260">
        <f t="shared" si="4"/>
        <v>24525000</v>
      </c>
      <c r="AA146" s="263">
        <v>22275000</v>
      </c>
      <c r="AB146" s="168">
        <v>44229</v>
      </c>
      <c r="AC146" s="168">
        <v>44231</v>
      </c>
      <c r="AD146" s="168">
        <v>44561</v>
      </c>
      <c r="AE146" s="143">
        <v>330</v>
      </c>
      <c r="AF146" s="143">
        <v>0</v>
      </c>
      <c r="AG146" s="170">
        <v>0</v>
      </c>
      <c r="AH146" s="171" t="s">
        <v>79</v>
      </c>
      <c r="AI146" s="169" t="s">
        <v>79</v>
      </c>
      <c r="AJ146" s="169" t="s">
        <v>79</v>
      </c>
      <c r="AK146" s="169" t="s">
        <v>79</v>
      </c>
      <c r="AL146" s="143" t="s">
        <v>79</v>
      </c>
      <c r="AM146" s="143" t="s">
        <v>79</v>
      </c>
      <c r="AN146" s="143" t="s">
        <v>2610</v>
      </c>
      <c r="AO146" s="143" t="s">
        <v>79</v>
      </c>
      <c r="AP146" s="144">
        <f t="shared" si="5"/>
        <v>0.90825688073394495</v>
      </c>
      <c r="AQ146" s="35"/>
      <c r="AR146" s="35"/>
      <c r="AS146" s="35"/>
      <c r="AT146" s="35"/>
      <c r="AU146" s="35"/>
      <c r="AV146" s="35"/>
    </row>
    <row r="147" spans="1:48" s="145" customFormat="1" ht="27.95" customHeight="1" x14ac:dyDescent="0.25">
      <c r="A147" s="126" t="s">
        <v>1577</v>
      </c>
      <c r="B147" s="126">
        <v>2021</v>
      </c>
      <c r="C147" s="126" t="s">
        <v>2801</v>
      </c>
      <c r="D147" s="127" t="s">
        <v>2802</v>
      </c>
      <c r="E147" s="128" t="s">
        <v>54</v>
      </c>
      <c r="F147" s="129" t="s">
        <v>27</v>
      </c>
      <c r="G147" s="130" t="s">
        <v>75</v>
      </c>
      <c r="H147" s="131" t="s">
        <v>447</v>
      </c>
      <c r="I147" s="132" t="s">
        <v>49</v>
      </c>
      <c r="J147" s="147" t="s">
        <v>223</v>
      </c>
      <c r="K147" s="133">
        <v>57</v>
      </c>
      <c r="L147" s="134" t="str">
        <f>IF(ISERROR(VLOOKUP(K147,#REF!,2,FALSE))," ",VLOOKUP(K147,#REF!,2,FALSE))</f>
        <v xml:space="preserve"> </v>
      </c>
      <c r="M147" s="134" t="str">
        <f>IF(ISERROR(VLOOKUP(K147,#REF!,3,FALSE))," ",VLOOKUP(K147,#REF!,3,FALSE))</f>
        <v xml:space="preserve"> </v>
      </c>
      <c r="N147" s="135" t="s">
        <v>2553</v>
      </c>
      <c r="O147" s="179">
        <v>0</v>
      </c>
      <c r="P147" s="137" t="s">
        <v>2161</v>
      </c>
      <c r="Q147" s="138" t="s">
        <v>1087</v>
      </c>
      <c r="R147" s="137" t="s">
        <v>295</v>
      </c>
      <c r="S147" s="137" t="s">
        <v>79</v>
      </c>
      <c r="T147" s="139" t="s">
        <v>79</v>
      </c>
      <c r="U147" s="140" t="s">
        <v>79</v>
      </c>
      <c r="V147" s="165">
        <v>24750000</v>
      </c>
      <c r="W147" s="141">
        <v>-1650000</v>
      </c>
      <c r="X147" s="142"/>
      <c r="Y147" s="148"/>
      <c r="Z147" s="260">
        <f t="shared" si="4"/>
        <v>23100000</v>
      </c>
      <c r="AA147" s="263">
        <v>20850000</v>
      </c>
      <c r="AB147" s="168">
        <v>44243</v>
      </c>
      <c r="AC147" s="168">
        <v>44250</v>
      </c>
      <c r="AD147" s="168">
        <v>44561</v>
      </c>
      <c r="AE147" s="143">
        <v>330</v>
      </c>
      <c r="AF147" s="143">
        <v>0</v>
      </c>
      <c r="AG147" s="170">
        <v>0</v>
      </c>
      <c r="AH147" s="171" t="s">
        <v>79</v>
      </c>
      <c r="AI147" s="169" t="s">
        <v>79</v>
      </c>
      <c r="AJ147" s="169" t="s">
        <v>79</v>
      </c>
      <c r="AK147" s="169" t="s">
        <v>79</v>
      </c>
      <c r="AL147" s="143" t="s">
        <v>79</v>
      </c>
      <c r="AM147" s="143" t="s">
        <v>79</v>
      </c>
      <c r="AN147" s="143" t="s">
        <v>2610</v>
      </c>
      <c r="AO147" s="143" t="s">
        <v>79</v>
      </c>
      <c r="AP147" s="144">
        <f t="shared" si="5"/>
        <v>0.90259740259740262</v>
      </c>
      <c r="AQ147" s="35"/>
      <c r="AR147" s="35"/>
      <c r="AS147" s="35"/>
      <c r="AT147" s="35"/>
      <c r="AU147" s="35"/>
      <c r="AV147" s="35"/>
    </row>
    <row r="148" spans="1:48" s="145" customFormat="1" ht="27.95" customHeight="1" x14ac:dyDescent="0.25">
      <c r="A148" s="126" t="s">
        <v>1578</v>
      </c>
      <c r="B148" s="126">
        <v>2021</v>
      </c>
      <c r="C148" s="126" t="s">
        <v>2803</v>
      </c>
      <c r="D148" s="127" t="s">
        <v>2804</v>
      </c>
      <c r="E148" s="128" t="s">
        <v>54</v>
      </c>
      <c r="F148" s="129" t="s">
        <v>27</v>
      </c>
      <c r="G148" s="130" t="s">
        <v>75</v>
      </c>
      <c r="H148" s="131" t="s">
        <v>448</v>
      </c>
      <c r="I148" s="132" t="s">
        <v>49</v>
      </c>
      <c r="J148" s="147" t="s">
        <v>223</v>
      </c>
      <c r="K148" s="133">
        <v>57</v>
      </c>
      <c r="L148" s="134" t="str">
        <f>IF(ISERROR(VLOOKUP(K148,#REF!,2,FALSE))," ",VLOOKUP(K148,#REF!,2,FALSE))</f>
        <v xml:space="preserve"> </v>
      </c>
      <c r="M148" s="134" t="str">
        <f>IF(ISERROR(VLOOKUP(K148,#REF!,3,FALSE))," ",VLOOKUP(K148,#REF!,3,FALSE))</f>
        <v xml:space="preserve"> </v>
      </c>
      <c r="N148" s="135" t="s">
        <v>2553</v>
      </c>
      <c r="O148" s="179">
        <v>0</v>
      </c>
      <c r="P148" s="137" t="s">
        <v>2162</v>
      </c>
      <c r="Q148" s="138" t="s">
        <v>1088</v>
      </c>
      <c r="R148" s="137" t="s">
        <v>295</v>
      </c>
      <c r="S148" s="137" t="s">
        <v>79</v>
      </c>
      <c r="T148" s="139" t="s">
        <v>79</v>
      </c>
      <c r="U148" s="140" t="s">
        <v>79</v>
      </c>
      <c r="V148" s="165">
        <v>44835000</v>
      </c>
      <c r="W148" s="141">
        <v>-27897333</v>
      </c>
      <c r="X148" s="142"/>
      <c r="Y148" s="148"/>
      <c r="Z148" s="260">
        <f t="shared" si="4"/>
        <v>16937667</v>
      </c>
      <c r="AA148" s="263">
        <v>16937667</v>
      </c>
      <c r="AB148" s="168">
        <v>44225</v>
      </c>
      <c r="AC148" s="168">
        <v>44229</v>
      </c>
      <c r="AD148" s="168">
        <v>44560</v>
      </c>
      <c r="AE148" s="143">
        <v>315</v>
      </c>
      <c r="AF148" s="143">
        <v>1</v>
      </c>
      <c r="AG148" s="170">
        <v>14</v>
      </c>
      <c r="AH148" s="171" t="s">
        <v>79</v>
      </c>
      <c r="AI148" s="169" t="s">
        <v>79</v>
      </c>
      <c r="AJ148" s="169" t="s">
        <v>79</v>
      </c>
      <c r="AK148" s="169" t="s">
        <v>79</v>
      </c>
      <c r="AL148" s="143" t="s">
        <v>79</v>
      </c>
      <c r="AM148" s="143" t="s">
        <v>79</v>
      </c>
      <c r="AN148" s="143" t="s">
        <v>2610</v>
      </c>
      <c r="AO148" s="143" t="s">
        <v>79</v>
      </c>
      <c r="AP148" s="144">
        <f t="shared" si="5"/>
        <v>1</v>
      </c>
      <c r="AQ148" s="35"/>
      <c r="AR148" s="35"/>
      <c r="AS148" s="35"/>
      <c r="AT148" s="35"/>
      <c r="AU148" s="35"/>
      <c r="AV148" s="35"/>
    </row>
    <row r="149" spans="1:48" s="145" customFormat="1" ht="27.95" customHeight="1" x14ac:dyDescent="0.25">
      <c r="A149" s="126" t="s">
        <v>1578</v>
      </c>
      <c r="B149" s="126">
        <v>2021</v>
      </c>
      <c r="C149" s="126" t="s">
        <v>2803</v>
      </c>
      <c r="D149" s="127" t="s">
        <v>2804</v>
      </c>
      <c r="E149" s="128" t="s">
        <v>54</v>
      </c>
      <c r="F149" s="129" t="s">
        <v>27</v>
      </c>
      <c r="G149" s="130" t="s">
        <v>75</v>
      </c>
      <c r="H149" s="131" t="s">
        <v>449</v>
      </c>
      <c r="I149" s="132" t="s">
        <v>49</v>
      </c>
      <c r="J149" s="147" t="s">
        <v>223</v>
      </c>
      <c r="K149" s="133">
        <v>57</v>
      </c>
      <c r="L149" s="134" t="str">
        <f>IF(ISERROR(VLOOKUP(K149,#REF!,2,FALSE))," ",VLOOKUP(K149,#REF!,2,FALSE))</f>
        <v xml:space="preserve"> </v>
      </c>
      <c r="M149" s="134" t="str">
        <f>IF(ISERROR(VLOOKUP(K149,#REF!,3,FALSE))," ",VLOOKUP(K149,#REF!,3,FALSE))</f>
        <v xml:space="preserve"> </v>
      </c>
      <c r="N149" s="135" t="s">
        <v>2553</v>
      </c>
      <c r="O149" s="179">
        <v>0</v>
      </c>
      <c r="P149" s="137" t="s">
        <v>2163</v>
      </c>
      <c r="Q149" s="138" t="s">
        <v>1089</v>
      </c>
      <c r="R149" s="137" t="s">
        <v>295</v>
      </c>
      <c r="S149" s="137" t="s">
        <v>79</v>
      </c>
      <c r="T149" s="139" t="s">
        <v>79</v>
      </c>
      <c r="U149" s="140" t="s">
        <v>79</v>
      </c>
      <c r="V149" s="165">
        <v>27897333</v>
      </c>
      <c r="W149" s="141">
        <v>0</v>
      </c>
      <c r="X149" s="142">
        <v>1</v>
      </c>
      <c r="Y149" s="148">
        <v>1992666</v>
      </c>
      <c r="Z149" s="260">
        <f t="shared" si="4"/>
        <v>29889999</v>
      </c>
      <c r="AA149" s="263">
        <v>25620000</v>
      </c>
      <c r="AB149" s="168">
        <v>44225</v>
      </c>
      <c r="AC149" s="168">
        <v>44229</v>
      </c>
      <c r="AD149" s="168">
        <v>44560</v>
      </c>
      <c r="AE149" s="143">
        <v>315</v>
      </c>
      <c r="AF149" s="143">
        <v>1</v>
      </c>
      <c r="AG149" s="170">
        <v>14</v>
      </c>
      <c r="AH149" s="171" t="s">
        <v>79</v>
      </c>
      <c r="AI149" s="169" t="s">
        <v>79</v>
      </c>
      <c r="AJ149" s="169" t="s">
        <v>79</v>
      </c>
      <c r="AK149" s="169" t="s">
        <v>79</v>
      </c>
      <c r="AL149" s="143" t="s">
        <v>79</v>
      </c>
      <c r="AM149" s="143" t="s">
        <v>79</v>
      </c>
      <c r="AN149" s="143" t="s">
        <v>2610</v>
      </c>
      <c r="AO149" s="143" t="s">
        <v>79</v>
      </c>
      <c r="AP149" s="144">
        <f t="shared" si="5"/>
        <v>0.8571428858194341</v>
      </c>
      <c r="AQ149" s="35"/>
      <c r="AR149" s="35"/>
      <c r="AS149" s="35"/>
      <c r="AT149" s="35"/>
      <c r="AU149" s="35"/>
      <c r="AV149" s="35"/>
    </row>
    <row r="150" spans="1:48" s="145" customFormat="1" ht="27.95" customHeight="1" x14ac:dyDescent="0.25">
      <c r="A150" s="126" t="s">
        <v>1579</v>
      </c>
      <c r="B150" s="126">
        <v>2021</v>
      </c>
      <c r="C150" s="126" t="s">
        <v>2805</v>
      </c>
      <c r="D150" s="127" t="s">
        <v>2806</v>
      </c>
      <c r="E150" s="128" t="s">
        <v>54</v>
      </c>
      <c r="F150" s="129" t="s">
        <v>27</v>
      </c>
      <c r="G150" s="130" t="s">
        <v>75</v>
      </c>
      <c r="H150" s="131" t="s">
        <v>450</v>
      </c>
      <c r="I150" s="132" t="s">
        <v>49</v>
      </c>
      <c r="J150" s="147" t="s">
        <v>223</v>
      </c>
      <c r="K150" s="133">
        <v>57</v>
      </c>
      <c r="L150" s="134" t="str">
        <f>IF(ISERROR(VLOOKUP(K150,#REF!,2,FALSE))," ",VLOOKUP(K150,#REF!,2,FALSE))</f>
        <v xml:space="preserve"> </v>
      </c>
      <c r="M150" s="134" t="str">
        <f>IF(ISERROR(VLOOKUP(K150,#REF!,3,FALSE))," ",VLOOKUP(K150,#REF!,3,FALSE))</f>
        <v xml:space="preserve"> </v>
      </c>
      <c r="N150" s="135" t="s">
        <v>2553</v>
      </c>
      <c r="O150" s="179">
        <v>0</v>
      </c>
      <c r="P150" s="137" t="s">
        <v>2164</v>
      </c>
      <c r="Q150" s="138" t="s">
        <v>1090</v>
      </c>
      <c r="R150" s="137" t="s">
        <v>295</v>
      </c>
      <c r="S150" s="137" t="s">
        <v>79</v>
      </c>
      <c r="T150" s="139" t="s">
        <v>79</v>
      </c>
      <c r="U150" s="140" t="s">
        <v>79</v>
      </c>
      <c r="V150" s="165">
        <v>82720000</v>
      </c>
      <c r="W150" s="141">
        <v>-501333</v>
      </c>
      <c r="X150" s="142"/>
      <c r="Y150" s="148"/>
      <c r="Z150" s="260">
        <f t="shared" si="4"/>
        <v>82218667</v>
      </c>
      <c r="AA150" s="263">
        <v>74698667</v>
      </c>
      <c r="AB150" s="168">
        <v>44228</v>
      </c>
      <c r="AC150" s="168">
        <v>44230</v>
      </c>
      <c r="AD150" s="168">
        <v>44561</v>
      </c>
      <c r="AE150" s="143">
        <v>330</v>
      </c>
      <c r="AF150" s="143">
        <v>0</v>
      </c>
      <c r="AG150" s="170">
        <v>0</v>
      </c>
      <c r="AH150" s="171" t="s">
        <v>79</v>
      </c>
      <c r="AI150" s="169" t="s">
        <v>79</v>
      </c>
      <c r="AJ150" s="169" t="s">
        <v>79</v>
      </c>
      <c r="AK150" s="169" t="s">
        <v>79</v>
      </c>
      <c r="AL150" s="143" t="s">
        <v>79</v>
      </c>
      <c r="AM150" s="143" t="s">
        <v>79</v>
      </c>
      <c r="AN150" s="143" t="s">
        <v>2610</v>
      </c>
      <c r="AO150" s="143" t="s">
        <v>79</v>
      </c>
      <c r="AP150" s="144">
        <f t="shared" si="5"/>
        <v>0.90853658573666729</v>
      </c>
      <c r="AQ150" s="35"/>
      <c r="AR150" s="35"/>
      <c r="AS150" s="35"/>
      <c r="AT150" s="35"/>
      <c r="AU150" s="35"/>
      <c r="AV150" s="35"/>
    </row>
    <row r="151" spans="1:48" s="145" customFormat="1" ht="27.95" customHeight="1" x14ac:dyDescent="0.25">
      <c r="A151" s="126" t="s">
        <v>1580</v>
      </c>
      <c r="B151" s="126">
        <v>2021</v>
      </c>
      <c r="C151" s="126" t="s">
        <v>2807</v>
      </c>
      <c r="D151" s="127" t="s">
        <v>2808</v>
      </c>
      <c r="E151" s="128" t="s">
        <v>54</v>
      </c>
      <c r="F151" s="129" t="s">
        <v>27</v>
      </c>
      <c r="G151" s="130" t="s">
        <v>75</v>
      </c>
      <c r="H151" s="131" t="s">
        <v>451</v>
      </c>
      <c r="I151" s="132" t="s">
        <v>49</v>
      </c>
      <c r="J151" s="147" t="s">
        <v>223</v>
      </c>
      <c r="K151" s="133">
        <v>57</v>
      </c>
      <c r="L151" s="134" t="str">
        <f>IF(ISERROR(VLOOKUP(K151,#REF!,2,FALSE))," ",VLOOKUP(K151,#REF!,2,FALSE))</f>
        <v xml:space="preserve"> </v>
      </c>
      <c r="M151" s="134" t="str">
        <f>IF(ISERROR(VLOOKUP(K151,#REF!,3,FALSE))," ",VLOOKUP(K151,#REF!,3,FALSE))</f>
        <v xml:space="preserve"> </v>
      </c>
      <c r="N151" s="135" t="s">
        <v>2563</v>
      </c>
      <c r="O151" s="179">
        <v>0</v>
      </c>
      <c r="P151" s="137" t="s">
        <v>2165</v>
      </c>
      <c r="Q151" s="138" t="s">
        <v>1091</v>
      </c>
      <c r="R151" s="137" t="s">
        <v>295</v>
      </c>
      <c r="S151" s="137" t="s">
        <v>79</v>
      </c>
      <c r="T151" s="139" t="s">
        <v>79</v>
      </c>
      <c r="U151" s="140" t="s">
        <v>79</v>
      </c>
      <c r="V151" s="165">
        <v>29890000</v>
      </c>
      <c r="W151" s="141">
        <v>0</v>
      </c>
      <c r="X151" s="142"/>
      <c r="Y151" s="148"/>
      <c r="Z151" s="260">
        <f t="shared" si="4"/>
        <v>29890000</v>
      </c>
      <c r="AA151" s="263">
        <v>29890000</v>
      </c>
      <c r="AB151" s="168">
        <v>44228</v>
      </c>
      <c r="AC151" s="168">
        <v>44232</v>
      </c>
      <c r="AD151" s="168">
        <v>44443</v>
      </c>
      <c r="AE151" s="143">
        <v>210</v>
      </c>
      <c r="AF151" s="143">
        <v>0</v>
      </c>
      <c r="AG151" s="170">
        <v>0</v>
      </c>
      <c r="AH151" s="171" t="s">
        <v>79</v>
      </c>
      <c r="AI151" s="169" t="s">
        <v>79</v>
      </c>
      <c r="AJ151" s="169" t="s">
        <v>79</v>
      </c>
      <c r="AK151" s="169" t="s">
        <v>79</v>
      </c>
      <c r="AL151" s="143" t="s">
        <v>79</v>
      </c>
      <c r="AM151" s="143" t="s">
        <v>79</v>
      </c>
      <c r="AN151" s="143" t="s">
        <v>2610</v>
      </c>
      <c r="AO151" s="143" t="s">
        <v>79</v>
      </c>
      <c r="AP151" s="144">
        <f t="shared" si="5"/>
        <v>1</v>
      </c>
      <c r="AQ151" s="35"/>
      <c r="AR151" s="35"/>
      <c r="AS151" s="35"/>
      <c r="AT151" s="35"/>
      <c r="AU151" s="35"/>
      <c r="AV151" s="35"/>
    </row>
    <row r="152" spans="1:48" s="145" customFormat="1" ht="27.95" customHeight="1" x14ac:dyDescent="0.25">
      <c r="A152" s="126" t="s">
        <v>1581</v>
      </c>
      <c r="B152" s="126">
        <v>2021</v>
      </c>
      <c r="C152" s="126" t="s">
        <v>2809</v>
      </c>
      <c r="D152" s="127" t="s">
        <v>2810</v>
      </c>
      <c r="E152" s="128" t="s">
        <v>54</v>
      </c>
      <c r="F152" s="129" t="s">
        <v>27</v>
      </c>
      <c r="G152" s="130" t="s">
        <v>75</v>
      </c>
      <c r="H152" s="131" t="s">
        <v>452</v>
      </c>
      <c r="I152" s="132" t="s">
        <v>49</v>
      </c>
      <c r="J152" s="147" t="s">
        <v>223</v>
      </c>
      <c r="K152" s="133">
        <v>57</v>
      </c>
      <c r="L152" s="134" t="str">
        <f>IF(ISERROR(VLOOKUP(K152,#REF!,2,FALSE))," ",VLOOKUP(K152,#REF!,2,FALSE))</f>
        <v xml:space="preserve"> </v>
      </c>
      <c r="M152" s="134" t="str">
        <f>IF(ISERROR(VLOOKUP(K152,#REF!,3,FALSE))," ",VLOOKUP(K152,#REF!,3,FALSE))</f>
        <v xml:space="preserve"> </v>
      </c>
      <c r="N152" s="135" t="s">
        <v>2563</v>
      </c>
      <c r="O152" s="179">
        <v>0</v>
      </c>
      <c r="P152" s="137" t="s">
        <v>2166</v>
      </c>
      <c r="Q152" s="138" t="s">
        <v>1092</v>
      </c>
      <c r="R152" s="137" t="s">
        <v>295</v>
      </c>
      <c r="S152" s="137" t="s">
        <v>79</v>
      </c>
      <c r="T152" s="139" t="s">
        <v>79</v>
      </c>
      <c r="U152" s="140" t="s">
        <v>79</v>
      </c>
      <c r="V152" s="165">
        <v>82720000</v>
      </c>
      <c r="W152" s="141">
        <v>-1754667</v>
      </c>
      <c r="X152" s="142"/>
      <c r="Y152" s="148"/>
      <c r="Z152" s="260">
        <f t="shared" si="4"/>
        <v>80965333</v>
      </c>
      <c r="AA152" s="263">
        <v>73445333</v>
      </c>
      <c r="AB152" s="168">
        <v>44228</v>
      </c>
      <c r="AC152" s="168">
        <v>44235</v>
      </c>
      <c r="AD152" s="168">
        <v>44561</v>
      </c>
      <c r="AE152" s="143">
        <v>330</v>
      </c>
      <c r="AF152" s="143">
        <v>0</v>
      </c>
      <c r="AG152" s="170">
        <v>0</v>
      </c>
      <c r="AH152" s="171" t="s">
        <v>79</v>
      </c>
      <c r="AI152" s="169" t="s">
        <v>79</v>
      </c>
      <c r="AJ152" s="169" t="s">
        <v>79</v>
      </c>
      <c r="AK152" s="169" t="s">
        <v>79</v>
      </c>
      <c r="AL152" s="143" t="s">
        <v>79</v>
      </c>
      <c r="AM152" s="143" t="s">
        <v>79</v>
      </c>
      <c r="AN152" s="143" t="s">
        <v>2610</v>
      </c>
      <c r="AO152" s="143" t="s">
        <v>79</v>
      </c>
      <c r="AP152" s="144">
        <f t="shared" si="5"/>
        <v>0.90712074265167286</v>
      </c>
      <c r="AQ152" s="35"/>
      <c r="AR152" s="35"/>
      <c r="AS152" s="35"/>
      <c r="AT152" s="35"/>
      <c r="AU152" s="35"/>
      <c r="AV152" s="35"/>
    </row>
    <row r="153" spans="1:48" s="145" customFormat="1" ht="27.95" customHeight="1" x14ac:dyDescent="0.25">
      <c r="A153" s="126" t="s">
        <v>1582</v>
      </c>
      <c r="B153" s="126">
        <v>2021</v>
      </c>
      <c r="C153" s="126"/>
      <c r="D153" s="127"/>
      <c r="E153" s="128" t="s">
        <v>70</v>
      </c>
      <c r="F153" s="128" t="s">
        <v>70</v>
      </c>
      <c r="G153" s="130"/>
      <c r="H153" s="131" t="s">
        <v>453</v>
      </c>
      <c r="I153" s="132" t="s">
        <v>49</v>
      </c>
      <c r="J153" s="147" t="s">
        <v>223</v>
      </c>
      <c r="K153" s="133">
        <v>33</v>
      </c>
      <c r="L153" s="134" t="str">
        <f>IF(ISERROR(VLOOKUP(K153,#REF!,2,FALSE))," ",VLOOKUP(K153,#REF!,2,FALSE))</f>
        <v xml:space="preserve"> </v>
      </c>
      <c r="M153" s="134" t="str">
        <f>IF(ISERROR(VLOOKUP(K153,#REF!,3,FALSE))," ",VLOOKUP(K153,#REF!,3,FALSE))</f>
        <v xml:space="preserve"> </v>
      </c>
      <c r="N153" s="135" t="s">
        <v>2555</v>
      </c>
      <c r="O153" s="179">
        <v>0</v>
      </c>
      <c r="P153" s="137" t="s">
        <v>2167</v>
      </c>
      <c r="Q153" s="138" t="s">
        <v>1093</v>
      </c>
      <c r="R153" s="137" t="s">
        <v>295</v>
      </c>
      <c r="S153" s="137" t="s">
        <v>79</v>
      </c>
      <c r="T153" s="139" t="s">
        <v>79</v>
      </c>
      <c r="U153" s="140" t="s">
        <v>79</v>
      </c>
      <c r="V153" s="165">
        <v>177700</v>
      </c>
      <c r="W153" s="141">
        <v>0</v>
      </c>
      <c r="X153" s="142"/>
      <c r="Y153" s="148"/>
      <c r="Z153" s="260">
        <f t="shared" si="4"/>
        <v>177700</v>
      </c>
      <c r="AA153" s="263">
        <v>177700</v>
      </c>
      <c r="AB153" s="168"/>
      <c r="AC153" s="168"/>
      <c r="AD153" s="168"/>
      <c r="AE153" s="143"/>
      <c r="AF153" s="143">
        <v>0</v>
      </c>
      <c r="AG153" s="170">
        <v>0</v>
      </c>
      <c r="AH153" s="171" t="s">
        <v>79</v>
      </c>
      <c r="AI153" s="169" t="s">
        <v>79</v>
      </c>
      <c r="AJ153" s="169" t="s">
        <v>79</v>
      </c>
      <c r="AK153" s="169" t="s">
        <v>79</v>
      </c>
      <c r="AL153" s="143" t="s">
        <v>79</v>
      </c>
      <c r="AM153" s="143" t="s">
        <v>79</v>
      </c>
      <c r="AN153" s="143" t="s">
        <v>2610</v>
      </c>
      <c r="AO153" s="143" t="s">
        <v>79</v>
      </c>
      <c r="AP153" s="144">
        <f t="shared" si="5"/>
        <v>1</v>
      </c>
      <c r="AQ153" s="35"/>
      <c r="AR153" s="35"/>
      <c r="AS153" s="35"/>
      <c r="AT153" s="35"/>
      <c r="AU153" s="35"/>
      <c r="AV153" s="35"/>
    </row>
    <row r="154" spans="1:48" s="145" customFormat="1" ht="27.95" customHeight="1" x14ac:dyDescent="0.25">
      <c r="A154" s="126" t="s">
        <v>1582</v>
      </c>
      <c r="B154" s="126">
        <v>2021</v>
      </c>
      <c r="C154" s="126"/>
      <c r="D154" s="127"/>
      <c r="E154" s="128" t="s">
        <v>70</v>
      </c>
      <c r="F154" s="128" t="s">
        <v>70</v>
      </c>
      <c r="G154" s="130"/>
      <c r="H154" s="131" t="s">
        <v>453</v>
      </c>
      <c r="I154" s="132" t="s">
        <v>49</v>
      </c>
      <c r="J154" s="147" t="s">
        <v>223</v>
      </c>
      <c r="K154" s="133">
        <v>34</v>
      </c>
      <c r="L154" s="134" t="str">
        <f>IF(ISERROR(VLOOKUP(K154,#REF!,2,FALSE))," ",VLOOKUP(K154,#REF!,2,FALSE))</f>
        <v xml:space="preserve"> </v>
      </c>
      <c r="M154" s="134" t="str">
        <f>IF(ISERROR(VLOOKUP(K154,#REF!,3,FALSE))," ",VLOOKUP(K154,#REF!,3,FALSE))</f>
        <v xml:space="preserve"> </v>
      </c>
      <c r="N154" s="135" t="s">
        <v>2568</v>
      </c>
      <c r="O154" s="179">
        <v>0</v>
      </c>
      <c r="P154" s="137" t="s">
        <v>2167</v>
      </c>
      <c r="Q154" s="138" t="s">
        <v>1093</v>
      </c>
      <c r="R154" s="137" t="s">
        <v>295</v>
      </c>
      <c r="S154" s="137" t="s">
        <v>79</v>
      </c>
      <c r="T154" s="139" t="s">
        <v>79</v>
      </c>
      <c r="U154" s="140" t="s">
        <v>79</v>
      </c>
      <c r="V154" s="165">
        <v>177700</v>
      </c>
      <c r="W154" s="141">
        <v>0</v>
      </c>
      <c r="X154" s="142"/>
      <c r="Y154" s="148"/>
      <c r="Z154" s="260">
        <f t="shared" si="4"/>
        <v>177700</v>
      </c>
      <c r="AA154" s="263">
        <v>177700</v>
      </c>
      <c r="AB154" s="168"/>
      <c r="AC154" s="168"/>
      <c r="AD154" s="168"/>
      <c r="AE154" s="143"/>
      <c r="AF154" s="143">
        <v>0</v>
      </c>
      <c r="AG154" s="170">
        <v>0</v>
      </c>
      <c r="AH154" s="171" t="s">
        <v>79</v>
      </c>
      <c r="AI154" s="169" t="s">
        <v>79</v>
      </c>
      <c r="AJ154" s="169" t="s">
        <v>79</v>
      </c>
      <c r="AK154" s="169" t="s">
        <v>79</v>
      </c>
      <c r="AL154" s="143" t="s">
        <v>79</v>
      </c>
      <c r="AM154" s="143" t="s">
        <v>79</v>
      </c>
      <c r="AN154" s="143" t="s">
        <v>2610</v>
      </c>
      <c r="AO154" s="143" t="s">
        <v>79</v>
      </c>
      <c r="AP154" s="144">
        <f t="shared" si="5"/>
        <v>1</v>
      </c>
      <c r="AQ154" s="35"/>
      <c r="AR154" s="35"/>
      <c r="AS154" s="35"/>
      <c r="AT154" s="35"/>
      <c r="AU154" s="35"/>
      <c r="AV154" s="35"/>
    </row>
    <row r="155" spans="1:48" s="145" customFormat="1" ht="27.95" customHeight="1" x14ac:dyDescent="0.25">
      <c r="A155" s="126" t="s">
        <v>1582</v>
      </c>
      <c r="B155" s="126">
        <v>2021</v>
      </c>
      <c r="C155" s="126"/>
      <c r="D155" s="127"/>
      <c r="E155" s="128" t="s">
        <v>70</v>
      </c>
      <c r="F155" s="128" t="s">
        <v>70</v>
      </c>
      <c r="G155" s="130"/>
      <c r="H155" s="131" t="s">
        <v>453</v>
      </c>
      <c r="I155" s="132" t="s">
        <v>49</v>
      </c>
      <c r="J155" s="147" t="s">
        <v>223</v>
      </c>
      <c r="K155" s="133">
        <v>57</v>
      </c>
      <c r="L155" s="134" t="str">
        <f>IF(ISERROR(VLOOKUP(K155,#REF!,2,FALSE))," ",VLOOKUP(K155,#REF!,2,FALSE))</f>
        <v xml:space="preserve"> </v>
      </c>
      <c r="M155" s="134" t="str">
        <f>IF(ISERROR(VLOOKUP(K155,#REF!,3,FALSE))," ",VLOOKUP(K155,#REF!,3,FALSE))</f>
        <v xml:space="preserve"> </v>
      </c>
      <c r="N155" s="135" t="s">
        <v>2553</v>
      </c>
      <c r="O155" s="179">
        <v>0</v>
      </c>
      <c r="P155" s="137" t="s">
        <v>2167</v>
      </c>
      <c r="Q155" s="138" t="s">
        <v>1093</v>
      </c>
      <c r="R155" s="137" t="s">
        <v>295</v>
      </c>
      <c r="S155" s="137" t="s">
        <v>79</v>
      </c>
      <c r="T155" s="139" t="s">
        <v>79</v>
      </c>
      <c r="U155" s="140" t="s">
        <v>79</v>
      </c>
      <c r="V155" s="165">
        <v>853400</v>
      </c>
      <c r="W155" s="141">
        <v>0</v>
      </c>
      <c r="X155" s="142"/>
      <c r="Y155" s="148"/>
      <c r="Z155" s="260">
        <f t="shared" si="4"/>
        <v>853400</v>
      </c>
      <c r="AA155" s="263">
        <v>853400</v>
      </c>
      <c r="AB155" s="168"/>
      <c r="AC155" s="168"/>
      <c r="AD155" s="168"/>
      <c r="AE155" s="143"/>
      <c r="AF155" s="143">
        <v>0</v>
      </c>
      <c r="AG155" s="170">
        <v>0</v>
      </c>
      <c r="AH155" s="171" t="s">
        <v>79</v>
      </c>
      <c r="AI155" s="169" t="s">
        <v>79</v>
      </c>
      <c r="AJ155" s="169" t="s">
        <v>79</v>
      </c>
      <c r="AK155" s="169" t="s">
        <v>79</v>
      </c>
      <c r="AL155" s="143" t="s">
        <v>79</v>
      </c>
      <c r="AM155" s="143" t="s">
        <v>79</v>
      </c>
      <c r="AN155" s="143" t="s">
        <v>2610</v>
      </c>
      <c r="AO155" s="143" t="s">
        <v>79</v>
      </c>
      <c r="AP155" s="144">
        <f t="shared" si="5"/>
        <v>1</v>
      </c>
      <c r="AQ155" s="35"/>
      <c r="AR155" s="35"/>
      <c r="AS155" s="35"/>
      <c r="AT155" s="35"/>
      <c r="AU155" s="35"/>
      <c r="AV155" s="35"/>
    </row>
    <row r="156" spans="1:48" s="145" customFormat="1" ht="27.95" customHeight="1" x14ac:dyDescent="0.25">
      <c r="A156" s="126" t="s">
        <v>1582</v>
      </c>
      <c r="B156" s="126">
        <v>2021</v>
      </c>
      <c r="C156" s="126"/>
      <c r="D156" s="127"/>
      <c r="E156" s="128" t="s">
        <v>70</v>
      </c>
      <c r="F156" s="128" t="s">
        <v>70</v>
      </c>
      <c r="G156" s="130"/>
      <c r="H156" s="131" t="s">
        <v>453</v>
      </c>
      <c r="I156" s="132" t="s">
        <v>49</v>
      </c>
      <c r="J156" s="147" t="s">
        <v>223</v>
      </c>
      <c r="K156" s="133">
        <v>57</v>
      </c>
      <c r="L156" s="134" t="str">
        <f>IF(ISERROR(VLOOKUP(K156,#REF!,2,FALSE))," ",VLOOKUP(K156,#REF!,2,FALSE))</f>
        <v xml:space="preserve"> </v>
      </c>
      <c r="M156" s="134" t="str">
        <f>IF(ISERROR(VLOOKUP(K156,#REF!,3,FALSE))," ",VLOOKUP(K156,#REF!,3,FALSE))</f>
        <v xml:space="preserve"> </v>
      </c>
      <c r="N156" s="135" t="s">
        <v>2563</v>
      </c>
      <c r="O156" s="179">
        <v>0</v>
      </c>
      <c r="P156" s="137" t="s">
        <v>2167</v>
      </c>
      <c r="Q156" s="138" t="s">
        <v>1093</v>
      </c>
      <c r="R156" s="137" t="s">
        <v>295</v>
      </c>
      <c r="S156" s="137" t="s">
        <v>79</v>
      </c>
      <c r="T156" s="139" t="s">
        <v>79</v>
      </c>
      <c r="U156" s="140" t="s">
        <v>79</v>
      </c>
      <c r="V156" s="165">
        <v>5260400</v>
      </c>
      <c r="W156" s="141">
        <v>0</v>
      </c>
      <c r="X156" s="142"/>
      <c r="Y156" s="148"/>
      <c r="Z156" s="260">
        <f t="shared" si="4"/>
        <v>5260400</v>
      </c>
      <c r="AA156" s="263">
        <v>5260400</v>
      </c>
      <c r="AB156" s="168"/>
      <c r="AC156" s="168"/>
      <c r="AD156" s="168"/>
      <c r="AE156" s="143"/>
      <c r="AF156" s="143">
        <v>0</v>
      </c>
      <c r="AG156" s="170">
        <v>0</v>
      </c>
      <c r="AH156" s="171" t="s">
        <v>79</v>
      </c>
      <c r="AI156" s="169" t="s">
        <v>79</v>
      </c>
      <c r="AJ156" s="169" t="s">
        <v>79</v>
      </c>
      <c r="AK156" s="169" t="s">
        <v>79</v>
      </c>
      <c r="AL156" s="143" t="s">
        <v>79</v>
      </c>
      <c r="AM156" s="143" t="s">
        <v>79</v>
      </c>
      <c r="AN156" s="143" t="s">
        <v>2610</v>
      </c>
      <c r="AO156" s="143" t="s">
        <v>79</v>
      </c>
      <c r="AP156" s="144">
        <f t="shared" si="5"/>
        <v>1</v>
      </c>
      <c r="AQ156" s="35"/>
      <c r="AR156" s="35"/>
      <c r="AS156" s="35"/>
      <c r="AT156" s="35"/>
      <c r="AU156" s="35"/>
      <c r="AV156" s="35"/>
    </row>
    <row r="157" spans="1:48" s="145" customFormat="1" ht="27.95" customHeight="1" x14ac:dyDescent="0.25">
      <c r="A157" s="126" t="s">
        <v>1582</v>
      </c>
      <c r="B157" s="126">
        <v>2021</v>
      </c>
      <c r="C157" s="126"/>
      <c r="D157" s="127"/>
      <c r="E157" s="128" t="s">
        <v>70</v>
      </c>
      <c r="F157" s="128" t="s">
        <v>70</v>
      </c>
      <c r="G157" s="130"/>
      <c r="H157" s="131" t="s">
        <v>453</v>
      </c>
      <c r="I157" s="132" t="s">
        <v>49</v>
      </c>
      <c r="J157" s="147" t="s">
        <v>223</v>
      </c>
      <c r="K157" s="133">
        <v>27</v>
      </c>
      <c r="L157" s="134" t="str">
        <f>IF(ISERROR(VLOOKUP(K157,#REF!,2,FALSE))," ",VLOOKUP(K157,#REF!,2,FALSE))</f>
        <v xml:space="preserve"> </v>
      </c>
      <c r="M157" s="134" t="str">
        <f>IF(ISERROR(VLOOKUP(K157,#REF!,3,FALSE))," ",VLOOKUP(K157,#REF!,3,FALSE))</f>
        <v xml:space="preserve"> </v>
      </c>
      <c r="N157" s="135" t="s">
        <v>2569</v>
      </c>
      <c r="O157" s="179">
        <v>0</v>
      </c>
      <c r="P157" s="137" t="s">
        <v>2167</v>
      </c>
      <c r="Q157" s="138" t="s">
        <v>1093</v>
      </c>
      <c r="R157" s="137" t="s">
        <v>295</v>
      </c>
      <c r="S157" s="137" t="s">
        <v>79</v>
      </c>
      <c r="T157" s="139" t="s">
        <v>79</v>
      </c>
      <c r="U157" s="140" t="s">
        <v>79</v>
      </c>
      <c r="V157" s="165">
        <v>853200</v>
      </c>
      <c r="W157" s="141">
        <v>-18000</v>
      </c>
      <c r="X157" s="142"/>
      <c r="Y157" s="148"/>
      <c r="Z157" s="260">
        <f t="shared" si="4"/>
        <v>835200</v>
      </c>
      <c r="AA157" s="263">
        <v>835200</v>
      </c>
      <c r="AB157" s="168"/>
      <c r="AC157" s="168"/>
      <c r="AD157" s="168"/>
      <c r="AE157" s="143"/>
      <c r="AF157" s="143">
        <v>0</v>
      </c>
      <c r="AG157" s="170">
        <v>0</v>
      </c>
      <c r="AH157" s="171" t="s">
        <v>79</v>
      </c>
      <c r="AI157" s="169" t="s">
        <v>79</v>
      </c>
      <c r="AJ157" s="169" t="s">
        <v>79</v>
      </c>
      <c r="AK157" s="169" t="s">
        <v>79</v>
      </c>
      <c r="AL157" s="143" t="s">
        <v>79</v>
      </c>
      <c r="AM157" s="143" t="s">
        <v>79</v>
      </c>
      <c r="AN157" s="143" t="s">
        <v>2610</v>
      </c>
      <c r="AO157" s="143" t="s">
        <v>79</v>
      </c>
      <c r="AP157" s="144">
        <f t="shared" si="5"/>
        <v>1</v>
      </c>
      <c r="AQ157" s="35"/>
      <c r="AR157" s="35"/>
      <c r="AS157" s="35"/>
      <c r="AT157" s="35"/>
      <c r="AU157" s="35"/>
      <c r="AV157" s="35"/>
    </row>
    <row r="158" spans="1:48" s="145" customFormat="1" ht="27.95" customHeight="1" x14ac:dyDescent="0.25">
      <c r="A158" s="126" t="s">
        <v>1582</v>
      </c>
      <c r="B158" s="126">
        <v>2021</v>
      </c>
      <c r="C158" s="126"/>
      <c r="D158" s="127"/>
      <c r="E158" s="128" t="s">
        <v>70</v>
      </c>
      <c r="F158" s="128" t="s">
        <v>70</v>
      </c>
      <c r="G158" s="130"/>
      <c r="H158" s="131" t="s">
        <v>453</v>
      </c>
      <c r="I158" s="132" t="s">
        <v>49</v>
      </c>
      <c r="J158" s="147" t="s">
        <v>223</v>
      </c>
      <c r="K158" s="133">
        <v>49</v>
      </c>
      <c r="L158" s="134" t="str">
        <f>IF(ISERROR(VLOOKUP(K158,#REF!,2,FALSE))," ",VLOOKUP(K158,#REF!,2,FALSE))</f>
        <v xml:space="preserve"> </v>
      </c>
      <c r="M158" s="134" t="str">
        <f>IF(ISERROR(VLOOKUP(K158,#REF!,3,FALSE))," ",VLOOKUP(K158,#REF!,3,FALSE))</f>
        <v xml:space="preserve"> </v>
      </c>
      <c r="N158" s="135" t="s">
        <v>2565</v>
      </c>
      <c r="O158" s="179">
        <v>0</v>
      </c>
      <c r="P158" s="137" t="s">
        <v>2167</v>
      </c>
      <c r="Q158" s="138" t="s">
        <v>1093</v>
      </c>
      <c r="R158" s="137" t="s">
        <v>295</v>
      </c>
      <c r="S158" s="137" t="s">
        <v>79</v>
      </c>
      <c r="T158" s="139" t="s">
        <v>79</v>
      </c>
      <c r="U158" s="140" t="s">
        <v>79</v>
      </c>
      <c r="V158" s="165">
        <v>1176300</v>
      </c>
      <c r="W158" s="141">
        <v>0</v>
      </c>
      <c r="X158" s="142"/>
      <c r="Y158" s="148"/>
      <c r="Z158" s="260">
        <f t="shared" si="4"/>
        <v>1176300</v>
      </c>
      <c r="AA158" s="263">
        <v>1176300</v>
      </c>
      <c r="AB158" s="168"/>
      <c r="AC158" s="168"/>
      <c r="AD158" s="168"/>
      <c r="AE158" s="143"/>
      <c r="AF158" s="143">
        <v>0</v>
      </c>
      <c r="AG158" s="170">
        <v>0</v>
      </c>
      <c r="AH158" s="171" t="s">
        <v>79</v>
      </c>
      <c r="AI158" s="169" t="s">
        <v>79</v>
      </c>
      <c r="AJ158" s="169" t="s">
        <v>79</v>
      </c>
      <c r="AK158" s="169" t="s">
        <v>79</v>
      </c>
      <c r="AL158" s="143" t="s">
        <v>79</v>
      </c>
      <c r="AM158" s="143" t="s">
        <v>79</v>
      </c>
      <c r="AN158" s="143" t="s">
        <v>2610</v>
      </c>
      <c r="AO158" s="143" t="s">
        <v>79</v>
      </c>
      <c r="AP158" s="144">
        <f t="shared" si="5"/>
        <v>1</v>
      </c>
      <c r="AQ158" s="35"/>
      <c r="AR158" s="35"/>
      <c r="AS158" s="35"/>
      <c r="AT158" s="35"/>
      <c r="AU158" s="35"/>
      <c r="AV158" s="35"/>
    </row>
    <row r="159" spans="1:48" s="145" customFormat="1" ht="27.95" customHeight="1" x14ac:dyDescent="0.25">
      <c r="A159" s="126" t="s">
        <v>1582</v>
      </c>
      <c r="B159" s="126">
        <v>2021</v>
      </c>
      <c r="C159" s="126"/>
      <c r="D159" s="127"/>
      <c r="E159" s="128" t="s">
        <v>70</v>
      </c>
      <c r="F159" s="128" t="s">
        <v>70</v>
      </c>
      <c r="G159" s="130"/>
      <c r="H159" s="131" t="s">
        <v>453</v>
      </c>
      <c r="I159" s="132" t="s">
        <v>49</v>
      </c>
      <c r="J159" s="147" t="s">
        <v>223</v>
      </c>
      <c r="K159" s="133">
        <v>38</v>
      </c>
      <c r="L159" s="134" t="str">
        <f>IF(ISERROR(VLOOKUP(K159,#REF!,2,FALSE))," ",VLOOKUP(K159,#REF!,2,FALSE))</f>
        <v xml:space="preserve"> </v>
      </c>
      <c r="M159" s="134" t="str">
        <f>IF(ISERROR(VLOOKUP(K159,#REF!,3,FALSE))," ",VLOOKUP(K159,#REF!,3,FALSE))</f>
        <v xml:space="preserve"> </v>
      </c>
      <c r="N159" s="135" t="s">
        <v>2570</v>
      </c>
      <c r="O159" s="179">
        <v>0</v>
      </c>
      <c r="P159" s="137" t="s">
        <v>2167</v>
      </c>
      <c r="Q159" s="138" t="s">
        <v>1093</v>
      </c>
      <c r="R159" s="137" t="s">
        <v>295</v>
      </c>
      <c r="S159" s="137" t="s">
        <v>79</v>
      </c>
      <c r="T159" s="139" t="s">
        <v>79</v>
      </c>
      <c r="U159" s="140" t="s">
        <v>79</v>
      </c>
      <c r="V159" s="165">
        <v>348000</v>
      </c>
      <c r="W159" s="141">
        <v>0</v>
      </c>
      <c r="X159" s="142"/>
      <c r="Y159" s="148"/>
      <c r="Z159" s="260">
        <f t="shared" si="4"/>
        <v>348000</v>
      </c>
      <c r="AA159" s="263">
        <v>348000</v>
      </c>
      <c r="AB159" s="168"/>
      <c r="AC159" s="168"/>
      <c r="AD159" s="168"/>
      <c r="AE159" s="143"/>
      <c r="AF159" s="143">
        <v>0</v>
      </c>
      <c r="AG159" s="170">
        <v>0</v>
      </c>
      <c r="AH159" s="171" t="s">
        <v>79</v>
      </c>
      <c r="AI159" s="169" t="s">
        <v>79</v>
      </c>
      <c r="AJ159" s="169" t="s">
        <v>79</v>
      </c>
      <c r="AK159" s="169" t="s">
        <v>79</v>
      </c>
      <c r="AL159" s="143" t="s">
        <v>79</v>
      </c>
      <c r="AM159" s="143" t="s">
        <v>79</v>
      </c>
      <c r="AN159" s="143" t="s">
        <v>2610</v>
      </c>
      <c r="AO159" s="143" t="s">
        <v>79</v>
      </c>
      <c r="AP159" s="144">
        <f t="shared" si="5"/>
        <v>1</v>
      </c>
      <c r="AQ159" s="35"/>
      <c r="AR159" s="35"/>
      <c r="AS159" s="35"/>
      <c r="AT159" s="35"/>
      <c r="AU159" s="35"/>
      <c r="AV159" s="35"/>
    </row>
    <row r="160" spans="1:48" s="145" customFormat="1" ht="27.95" customHeight="1" x14ac:dyDescent="0.25">
      <c r="A160" s="126" t="s">
        <v>1582</v>
      </c>
      <c r="B160" s="126">
        <v>2021</v>
      </c>
      <c r="C160" s="126"/>
      <c r="D160" s="127"/>
      <c r="E160" s="128" t="s">
        <v>70</v>
      </c>
      <c r="F160" s="128" t="s">
        <v>70</v>
      </c>
      <c r="G160" s="130"/>
      <c r="H160" s="131" t="s">
        <v>453</v>
      </c>
      <c r="I160" s="132" t="s">
        <v>49</v>
      </c>
      <c r="J160" s="147" t="s">
        <v>223</v>
      </c>
      <c r="K160" s="133">
        <v>48</v>
      </c>
      <c r="L160" s="134" t="str">
        <f>IF(ISERROR(VLOOKUP(K160,#REF!,2,FALSE))," ",VLOOKUP(K160,#REF!,2,FALSE))</f>
        <v xml:space="preserve"> </v>
      </c>
      <c r="M160" s="134" t="str">
        <f>IF(ISERROR(VLOOKUP(K160,#REF!,3,FALSE))," ",VLOOKUP(K160,#REF!,3,FALSE))</f>
        <v xml:space="preserve"> </v>
      </c>
      <c r="N160" s="135" t="s">
        <v>2571</v>
      </c>
      <c r="O160" s="179">
        <v>0</v>
      </c>
      <c r="P160" s="137" t="s">
        <v>2167</v>
      </c>
      <c r="Q160" s="138" t="s">
        <v>1093</v>
      </c>
      <c r="R160" s="137" t="s">
        <v>295</v>
      </c>
      <c r="S160" s="137" t="s">
        <v>79</v>
      </c>
      <c r="T160" s="139" t="s">
        <v>79</v>
      </c>
      <c r="U160" s="140" t="s">
        <v>79</v>
      </c>
      <c r="V160" s="165">
        <v>177700</v>
      </c>
      <c r="W160" s="141">
        <v>0</v>
      </c>
      <c r="X160" s="142"/>
      <c r="Y160" s="148"/>
      <c r="Z160" s="260">
        <f t="shared" si="4"/>
        <v>177700</v>
      </c>
      <c r="AA160" s="263">
        <v>177700</v>
      </c>
      <c r="AB160" s="168"/>
      <c r="AC160" s="168"/>
      <c r="AD160" s="168"/>
      <c r="AE160" s="143"/>
      <c r="AF160" s="143">
        <v>0</v>
      </c>
      <c r="AG160" s="170">
        <v>0</v>
      </c>
      <c r="AH160" s="171" t="s">
        <v>79</v>
      </c>
      <c r="AI160" s="169" t="s">
        <v>79</v>
      </c>
      <c r="AJ160" s="169" t="s">
        <v>79</v>
      </c>
      <c r="AK160" s="169" t="s">
        <v>79</v>
      </c>
      <c r="AL160" s="143" t="s">
        <v>79</v>
      </c>
      <c r="AM160" s="143" t="s">
        <v>79</v>
      </c>
      <c r="AN160" s="143" t="s">
        <v>2610</v>
      </c>
      <c r="AO160" s="143" t="s">
        <v>79</v>
      </c>
      <c r="AP160" s="144">
        <f t="shared" si="5"/>
        <v>1</v>
      </c>
      <c r="AQ160" s="35"/>
      <c r="AR160" s="35"/>
      <c r="AS160" s="35"/>
      <c r="AT160" s="35"/>
      <c r="AU160" s="35"/>
      <c r="AV160" s="35"/>
    </row>
    <row r="161" spans="1:48" s="145" customFormat="1" ht="27.95" customHeight="1" x14ac:dyDescent="0.25">
      <c r="A161" s="126" t="s">
        <v>1582</v>
      </c>
      <c r="B161" s="126">
        <v>2021</v>
      </c>
      <c r="C161" s="126"/>
      <c r="D161" s="127"/>
      <c r="E161" s="128" t="s">
        <v>70</v>
      </c>
      <c r="F161" s="128" t="s">
        <v>70</v>
      </c>
      <c r="G161" s="130"/>
      <c r="H161" s="131" t="s">
        <v>453</v>
      </c>
      <c r="I161" s="132" t="s">
        <v>49</v>
      </c>
      <c r="J161" s="147" t="s">
        <v>223</v>
      </c>
      <c r="K161" s="133">
        <v>30</v>
      </c>
      <c r="L161" s="134" t="str">
        <f>IF(ISERROR(VLOOKUP(K161,#REF!,2,FALSE))," ",VLOOKUP(K161,#REF!,2,FALSE))</f>
        <v xml:space="preserve"> </v>
      </c>
      <c r="M161" s="134" t="str">
        <f>IF(ISERROR(VLOOKUP(K161,#REF!,3,FALSE))," ",VLOOKUP(K161,#REF!,3,FALSE))</f>
        <v xml:space="preserve"> </v>
      </c>
      <c r="N161" s="135" t="s">
        <v>2567</v>
      </c>
      <c r="O161" s="179">
        <v>0</v>
      </c>
      <c r="P161" s="137" t="s">
        <v>2167</v>
      </c>
      <c r="Q161" s="138" t="s">
        <v>1093</v>
      </c>
      <c r="R161" s="137" t="s">
        <v>295</v>
      </c>
      <c r="S161" s="137" t="s">
        <v>79</v>
      </c>
      <c r="T161" s="139" t="s">
        <v>79</v>
      </c>
      <c r="U161" s="140" t="s">
        <v>79</v>
      </c>
      <c r="V161" s="165">
        <v>177700</v>
      </c>
      <c r="W161" s="141">
        <v>0</v>
      </c>
      <c r="X161" s="142"/>
      <c r="Y161" s="148"/>
      <c r="Z161" s="260">
        <f t="shared" si="4"/>
        <v>177700</v>
      </c>
      <c r="AA161" s="263">
        <v>177700</v>
      </c>
      <c r="AB161" s="168"/>
      <c r="AC161" s="168"/>
      <c r="AD161" s="168"/>
      <c r="AE161" s="143"/>
      <c r="AF161" s="143">
        <v>0</v>
      </c>
      <c r="AG161" s="170">
        <v>0</v>
      </c>
      <c r="AH161" s="171" t="s">
        <v>79</v>
      </c>
      <c r="AI161" s="169" t="s">
        <v>79</v>
      </c>
      <c r="AJ161" s="169" t="s">
        <v>79</v>
      </c>
      <c r="AK161" s="169" t="s">
        <v>79</v>
      </c>
      <c r="AL161" s="143" t="s">
        <v>79</v>
      </c>
      <c r="AM161" s="143" t="s">
        <v>79</v>
      </c>
      <c r="AN161" s="143" t="s">
        <v>2610</v>
      </c>
      <c r="AO161" s="143" t="s">
        <v>79</v>
      </c>
      <c r="AP161" s="144">
        <f t="shared" si="5"/>
        <v>1</v>
      </c>
      <c r="AQ161" s="35"/>
      <c r="AR161" s="35"/>
      <c r="AS161" s="35"/>
      <c r="AT161" s="35"/>
      <c r="AU161" s="35"/>
      <c r="AV161" s="35"/>
    </row>
    <row r="162" spans="1:48" s="145" customFormat="1" ht="27.95" customHeight="1" x14ac:dyDescent="0.25">
      <c r="A162" s="126" t="s">
        <v>1582</v>
      </c>
      <c r="B162" s="126">
        <v>2021</v>
      </c>
      <c r="C162" s="126"/>
      <c r="D162" s="127"/>
      <c r="E162" s="128" t="s">
        <v>70</v>
      </c>
      <c r="F162" s="128" t="s">
        <v>70</v>
      </c>
      <c r="G162" s="130"/>
      <c r="H162" s="131" t="s">
        <v>453</v>
      </c>
      <c r="I162" s="132" t="s">
        <v>49</v>
      </c>
      <c r="J162" s="147" t="s">
        <v>223</v>
      </c>
      <c r="K162" s="133">
        <v>43</v>
      </c>
      <c r="L162" s="134" t="str">
        <f>IF(ISERROR(VLOOKUP(K162,#REF!,2,FALSE))," ",VLOOKUP(K162,#REF!,2,FALSE))</f>
        <v xml:space="preserve"> </v>
      </c>
      <c r="M162" s="134" t="str">
        <f>IF(ISERROR(VLOOKUP(K162,#REF!,3,FALSE))," ",VLOOKUP(K162,#REF!,3,FALSE))</f>
        <v xml:space="preserve"> </v>
      </c>
      <c r="N162" s="135" t="s">
        <v>2566</v>
      </c>
      <c r="O162" s="179">
        <v>0</v>
      </c>
      <c r="P162" s="137" t="s">
        <v>2167</v>
      </c>
      <c r="Q162" s="138" t="s">
        <v>1093</v>
      </c>
      <c r="R162" s="137" t="s">
        <v>295</v>
      </c>
      <c r="S162" s="137" t="s">
        <v>79</v>
      </c>
      <c r="T162" s="139" t="s">
        <v>79</v>
      </c>
      <c r="U162" s="140" t="s">
        <v>79</v>
      </c>
      <c r="V162" s="165">
        <v>1574300</v>
      </c>
      <c r="W162" s="141">
        <v>0</v>
      </c>
      <c r="X162" s="142"/>
      <c r="Y162" s="148"/>
      <c r="Z162" s="260">
        <f t="shared" si="4"/>
        <v>1574300</v>
      </c>
      <c r="AA162" s="263">
        <v>1574300</v>
      </c>
      <c r="AB162" s="168"/>
      <c r="AC162" s="168"/>
      <c r="AD162" s="168"/>
      <c r="AE162" s="143"/>
      <c r="AF162" s="143">
        <v>0</v>
      </c>
      <c r="AG162" s="170">
        <v>0</v>
      </c>
      <c r="AH162" s="171" t="s">
        <v>79</v>
      </c>
      <c r="AI162" s="169" t="s">
        <v>79</v>
      </c>
      <c r="AJ162" s="169" t="s">
        <v>79</v>
      </c>
      <c r="AK162" s="169" t="s">
        <v>79</v>
      </c>
      <c r="AL162" s="143" t="s">
        <v>79</v>
      </c>
      <c r="AM162" s="143" t="s">
        <v>79</v>
      </c>
      <c r="AN162" s="143" t="s">
        <v>2610</v>
      </c>
      <c r="AO162" s="143" t="s">
        <v>79</v>
      </c>
      <c r="AP162" s="144">
        <f t="shared" si="5"/>
        <v>1</v>
      </c>
      <c r="AQ162" s="35"/>
      <c r="AR162" s="35"/>
      <c r="AS162" s="35"/>
      <c r="AT162" s="35"/>
      <c r="AU162" s="35"/>
      <c r="AV162" s="35"/>
    </row>
    <row r="163" spans="1:48" s="145" customFormat="1" ht="27.95" customHeight="1" x14ac:dyDescent="0.25">
      <c r="A163" s="126" t="s">
        <v>1583</v>
      </c>
      <c r="B163" s="126">
        <v>2021</v>
      </c>
      <c r="C163" s="126" t="s">
        <v>2811</v>
      </c>
      <c r="D163" s="127" t="s">
        <v>2812</v>
      </c>
      <c r="E163" s="128" t="s">
        <v>54</v>
      </c>
      <c r="F163" s="129" t="s">
        <v>27</v>
      </c>
      <c r="G163" s="130" t="s">
        <v>75</v>
      </c>
      <c r="H163" s="131" t="s">
        <v>454</v>
      </c>
      <c r="I163" s="132" t="s">
        <v>49</v>
      </c>
      <c r="J163" s="147" t="s">
        <v>223</v>
      </c>
      <c r="K163" s="133">
        <v>57</v>
      </c>
      <c r="L163" s="134" t="str">
        <f>IF(ISERROR(VLOOKUP(K163,#REF!,2,FALSE))," ",VLOOKUP(K163,#REF!,2,FALSE))</f>
        <v xml:space="preserve"> </v>
      </c>
      <c r="M163" s="134" t="str">
        <f>IF(ISERROR(VLOOKUP(K163,#REF!,3,FALSE))," ",VLOOKUP(K163,#REF!,3,FALSE))</f>
        <v xml:space="preserve"> </v>
      </c>
      <c r="N163" s="135" t="s">
        <v>2563</v>
      </c>
      <c r="O163" s="179">
        <v>0</v>
      </c>
      <c r="P163" s="137" t="s">
        <v>2168</v>
      </c>
      <c r="Q163" s="138" t="s">
        <v>1094</v>
      </c>
      <c r="R163" s="137" t="s">
        <v>295</v>
      </c>
      <c r="S163" s="137" t="s">
        <v>79</v>
      </c>
      <c r="T163" s="139" t="s">
        <v>79</v>
      </c>
      <c r="U163" s="140" t="s">
        <v>79</v>
      </c>
      <c r="V163" s="165">
        <v>70180000</v>
      </c>
      <c r="W163" s="141">
        <v>-638000</v>
      </c>
      <c r="X163" s="142"/>
      <c r="Y163" s="148"/>
      <c r="Z163" s="260">
        <f t="shared" si="4"/>
        <v>69542000</v>
      </c>
      <c r="AA163" s="263">
        <v>50402000</v>
      </c>
      <c r="AB163" s="168">
        <v>44229</v>
      </c>
      <c r="AC163" s="168">
        <v>44231</v>
      </c>
      <c r="AD163" s="168">
        <v>44561</v>
      </c>
      <c r="AE163" s="143">
        <v>330</v>
      </c>
      <c r="AF163" s="143">
        <v>0</v>
      </c>
      <c r="AG163" s="170">
        <v>0</v>
      </c>
      <c r="AH163" s="171" t="s">
        <v>79</v>
      </c>
      <c r="AI163" s="169" t="s">
        <v>79</v>
      </c>
      <c r="AJ163" s="169" t="s">
        <v>79</v>
      </c>
      <c r="AK163" s="169" t="s">
        <v>79</v>
      </c>
      <c r="AL163" s="143" t="s">
        <v>79</v>
      </c>
      <c r="AM163" s="143" t="s">
        <v>79</v>
      </c>
      <c r="AN163" s="143" t="s">
        <v>2610</v>
      </c>
      <c r="AO163" s="143" t="s">
        <v>79</v>
      </c>
      <c r="AP163" s="144">
        <f t="shared" si="5"/>
        <v>0.72477064220183485</v>
      </c>
      <c r="AQ163" s="35"/>
      <c r="AR163" s="35"/>
      <c r="AS163" s="35"/>
      <c r="AT163" s="35"/>
      <c r="AU163" s="35"/>
      <c r="AV163" s="35"/>
    </row>
    <row r="164" spans="1:48" s="145" customFormat="1" ht="27.95" customHeight="1" x14ac:dyDescent="0.25">
      <c r="A164" s="126" t="s">
        <v>1584</v>
      </c>
      <c r="B164" s="126">
        <v>2021</v>
      </c>
      <c r="C164" s="126" t="s">
        <v>2813</v>
      </c>
      <c r="D164" s="127" t="s">
        <v>2814</v>
      </c>
      <c r="E164" s="128" t="s">
        <v>54</v>
      </c>
      <c r="F164" s="129" t="s">
        <v>27</v>
      </c>
      <c r="G164" s="130" t="s">
        <v>75</v>
      </c>
      <c r="H164" s="131" t="s">
        <v>455</v>
      </c>
      <c r="I164" s="132" t="s">
        <v>49</v>
      </c>
      <c r="J164" s="147" t="s">
        <v>223</v>
      </c>
      <c r="K164" s="133">
        <v>57</v>
      </c>
      <c r="L164" s="134" t="str">
        <f>IF(ISERROR(VLOOKUP(K164,#REF!,2,FALSE))," ",VLOOKUP(K164,#REF!,2,FALSE))</f>
        <v xml:space="preserve"> </v>
      </c>
      <c r="M164" s="134" t="str">
        <f>IF(ISERROR(VLOOKUP(K164,#REF!,3,FALSE))," ",VLOOKUP(K164,#REF!,3,FALSE))</f>
        <v xml:space="preserve"> </v>
      </c>
      <c r="N164" s="135" t="s">
        <v>2563</v>
      </c>
      <c r="O164" s="179">
        <v>0</v>
      </c>
      <c r="P164" s="137" t="s">
        <v>2169</v>
      </c>
      <c r="Q164" s="138" t="s">
        <v>1095</v>
      </c>
      <c r="R164" s="137" t="s">
        <v>295</v>
      </c>
      <c r="S164" s="137" t="s">
        <v>79</v>
      </c>
      <c r="T164" s="139" t="s">
        <v>79</v>
      </c>
      <c r="U164" s="140" t="s">
        <v>79</v>
      </c>
      <c r="V164" s="165">
        <v>70180000</v>
      </c>
      <c r="W164" s="141">
        <v>-638000</v>
      </c>
      <c r="X164" s="142"/>
      <c r="Y164" s="148"/>
      <c r="Z164" s="260">
        <f t="shared" si="4"/>
        <v>69542000</v>
      </c>
      <c r="AA164" s="263">
        <v>50402000</v>
      </c>
      <c r="AB164" s="168">
        <v>44229</v>
      </c>
      <c r="AC164" s="168">
        <v>44231</v>
      </c>
      <c r="AD164" s="168">
        <v>44561</v>
      </c>
      <c r="AE164" s="143">
        <v>330</v>
      </c>
      <c r="AF164" s="143">
        <v>0</v>
      </c>
      <c r="AG164" s="170">
        <v>0</v>
      </c>
      <c r="AH164" s="171" t="s">
        <v>79</v>
      </c>
      <c r="AI164" s="169" t="s">
        <v>79</v>
      </c>
      <c r="AJ164" s="169" t="s">
        <v>79</v>
      </c>
      <c r="AK164" s="169" t="s">
        <v>79</v>
      </c>
      <c r="AL164" s="143" t="s">
        <v>79</v>
      </c>
      <c r="AM164" s="143" t="s">
        <v>79</v>
      </c>
      <c r="AN164" s="143" t="s">
        <v>2610</v>
      </c>
      <c r="AO164" s="143" t="s">
        <v>79</v>
      </c>
      <c r="AP164" s="144">
        <f t="shared" si="5"/>
        <v>0.72477064220183485</v>
      </c>
      <c r="AQ164" s="35"/>
      <c r="AR164" s="35"/>
      <c r="AS164" s="35"/>
      <c r="AT164" s="35"/>
      <c r="AU164" s="35"/>
      <c r="AV164" s="35"/>
    </row>
    <row r="165" spans="1:48" s="145" customFormat="1" ht="27.95" customHeight="1" x14ac:dyDescent="0.25">
      <c r="A165" s="126" t="s">
        <v>1585</v>
      </c>
      <c r="B165" s="126">
        <v>2021</v>
      </c>
      <c r="C165" s="126" t="s">
        <v>2815</v>
      </c>
      <c r="D165" s="127" t="s">
        <v>2816</v>
      </c>
      <c r="E165" s="128" t="s">
        <v>54</v>
      </c>
      <c r="F165" s="129" t="s">
        <v>27</v>
      </c>
      <c r="G165" s="130" t="s">
        <v>75</v>
      </c>
      <c r="H165" s="131" t="s">
        <v>456</v>
      </c>
      <c r="I165" s="132" t="s">
        <v>49</v>
      </c>
      <c r="J165" s="147" t="s">
        <v>223</v>
      </c>
      <c r="K165" s="133">
        <v>57</v>
      </c>
      <c r="L165" s="134" t="str">
        <f>IF(ISERROR(VLOOKUP(K165,#REF!,2,FALSE))," ",VLOOKUP(K165,#REF!,2,FALSE))</f>
        <v xml:space="preserve"> </v>
      </c>
      <c r="M165" s="134" t="str">
        <f>IF(ISERROR(VLOOKUP(K165,#REF!,3,FALSE))," ",VLOOKUP(K165,#REF!,3,FALSE))</f>
        <v xml:space="preserve"> </v>
      </c>
      <c r="N165" s="135" t="s">
        <v>2563</v>
      </c>
      <c r="O165" s="179">
        <v>0</v>
      </c>
      <c r="P165" s="137" t="s">
        <v>2170</v>
      </c>
      <c r="Q165" s="138" t="s">
        <v>1096</v>
      </c>
      <c r="R165" s="137" t="s">
        <v>295</v>
      </c>
      <c r="S165" s="137" t="s">
        <v>79</v>
      </c>
      <c r="T165" s="139" t="s">
        <v>79</v>
      </c>
      <c r="U165" s="140" t="s">
        <v>79</v>
      </c>
      <c r="V165" s="165">
        <v>88000000</v>
      </c>
      <c r="W165" s="141">
        <v>-1866667</v>
      </c>
      <c r="X165" s="142"/>
      <c r="Y165" s="148"/>
      <c r="Z165" s="260">
        <f t="shared" si="4"/>
        <v>86133333</v>
      </c>
      <c r="AA165" s="263">
        <v>78133333</v>
      </c>
      <c r="AB165" s="168">
        <v>44232</v>
      </c>
      <c r="AC165" s="168">
        <v>44235</v>
      </c>
      <c r="AD165" s="168">
        <v>44561</v>
      </c>
      <c r="AE165" s="143">
        <v>330</v>
      </c>
      <c r="AF165" s="143">
        <v>0</v>
      </c>
      <c r="AG165" s="170">
        <v>0</v>
      </c>
      <c r="AH165" s="171" t="s">
        <v>79</v>
      </c>
      <c r="AI165" s="169" t="s">
        <v>79</v>
      </c>
      <c r="AJ165" s="169" t="s">
        <v>79</v>
      </c>
      <c r="AK165" s="169" t="s">
        <v>79</v>
      </c>
      <c r="AL165" s="143" t="s">
        <v>79</v>
      </c>
      <c r="AM165" s="143" t="s">
        <v>79</v>
      </c>
      <c r="AN165" s="143" t="s">
        <v>2610</v>
      </c>
      <c r="AO165" s="143" t="s">
        <v>79</v>
      </c>
      <c r="AP165" s="144">
        <f t="shared" si="5"/>
        <v>0.90712074267461584</v>
      </c>
      <c r="AQ165" s="35"/>
      <c r="AR165" s="35"/>
      <c r="AS165" s="35"/>
      <c r="AT165" s="35"/>
      <c r="AU165" s="35"/>
      <c r="AV165" s="35"/>
    </row>
    <row r="166" spans="1:48" s="145" customFormat="1" ht="27.95" customHeight="1" x14ac:dyDescent="0.25">
      <c r="A166" s="126" t="s">
        <v>1586</v>
      </c>
      <c r="B166" s="126">
        <v>2021</v>
      </c>
      <c r="C166" s="126" t="s">
        <v>2817</v>
      </c>
      <c r="D166" s="127" t="s">
        <v>2818</v>
      </c>
      <c r="E166" s="128" t="s">
        <v>54</v>
      </c>
      <c r="F166" s="129" t="s">
        <v>27</v>
      </c>
      <c r="G166" s="130" t="s">
        <v>75</v>
      </c>
      <c r="H166" s="131" t="s">
        <v>457</v>
      </c>
      <c r="I166" s="132" t="s">
        <v>49</v>
      </c>
      <c r="J166" s="147" t="s">
        <v>223</v>
      </c>
      <c r="K166" s="133">
        <v>57</v>
      </c>
      <c r="L166" s="134" t="str">
        <f>IF(ISERROR(VLOOKUP(K166,#REF!,2,FALSE))," ",VLOOKUP(K166,#REF!,2,FALSE))</f>
        <v xml:space="preserve"> </v>
      </c>
      <c r="M166" s="134" t="str">
        <f>IF(ISERROR(VLOOKUP(K166,#REF!,3,FALSE))," ",VLOOKUP(K166,#REF!,3,FALSE))</f>
        <v xml:space="preserve"> </v>
      </c>
      <c r="N166" s="135" t="s">
        <v>2563</v>
      </c>
      <c r="O166" s="179">
        <v>0</v>
      </c>
      <c r="P166" s="137" t="s">
        <v>2171</v>
      </c>
      <c r="Q166" s="138" t="s">
        <v>1097</v>
      </c>
      <c r="R166" s="137" t="s">
        <v>295</v>
      </c>
      <c r="S166" s="137" t="s">
        <v>79</v>
      </c>
      <c r="T166" s="139" t="s">
        <v>79</v>
      </c>
      <c r="U166" s="140" t="s">
        <v>79</v>
      </c>
      <c r="V166" s="165">
        <v>29890000</v>
      </c>
      <c r="W166" s="141">
        <v>0</v>
      </c>
      <c r="X166" s="142"/>
      <c r="Y166" s="148"/>
      <c r="Z166" s="260">
        <f t="shared" si="4"/>
        <v>29890000</v>
      </c>
      <c r="AA166" s="263">
        <v>29890000</v>
      </c>
      <c r="AB166" s="168">
        <v>44232</v>
      </c>
      <c r="AC166" s="168">
        <v>44236</v>
      </c>
      <c r="AD166" s="168">
        <v>44447</v>
      </c>
      <c r="AE166" s="143">
        <v>210</v>
      </c>
      <c r="AF166" s="143">
        <v>0</v>
      </c>
      <c r="AG166" s="170">
        <v>0</v>
      </c>
      <c r="AH166" s="171" t="s">
        <v>79</v>
      </c>
      <c r="AI166" s="169" t="s">
        <v>79</v>
      </c>
      <c r="AJ166" s="169" t="s">
        <v>79</v>
      </c>
      <c r="AK166" s="169" t="s">
        <v>79</v>
      </c>
      <c r="AL166" s="143" t="s">
        <v>79</v>
      </c>
      <c r="AM166" s="143" t="s">
        <v>79</v>
      </c>
      <c r="AN166" s="143" t="s">
        <v>2610</v>
      </c>
      <c r="AO166" s="143" t="s">
        <v>79</v>
      </c>
      <c r="AP166" s="144">
        <f t="shared" si="5"/>
        <v>1</v>
      </c>
      <c r="AQ166" s="35"/>
      <c r="AR166" s="35"/>
      <c r="AS166" s="35"/>
      <c r="AT166" s="35"/>
      <c r="AU166" s="35"/>
      <c r="AV166" s="35"/>
    </row>
    <row r="167" spans="1:48" s="145" customFormat="1" ht="27.95" customHeight="1" x14ac:dyDescent="0.25">
      <c r="A167" s="126" t="s">
        <v>1587</v>
      </c>
      <c r="B167" s="126">
        <v>2021</v>
      </c>
      <c r="C167" s="126" t="s">
        <v>2819</v>
      </c>
      <c r="D167" s="127" t="s">
        <v>2820</v>
      </c>
      <c r="E167" s="128" t="s">
        <v>54</v>
      </c>
      <c r="F167" s="129" t="s">
        <v>27</v>
      </c>
      <c r="G167" s="130" t="s">
        <v>75</v>
      </c>
      <c r="H167" s="131" t="s">
        <v>458</v>
      </c>
      <c r="I167" s="132" t="s">
        <v>49</v>
      </c>
      <c r="J167" s="147" t="s">
        <v>223</v>
      </c>
      <c r="K167" s="133">
        <v>57</v>
      </c>
      <c r="L167" s="134" t="str">
        <f>IF(ISERROR(VLOOKUP(K167,#REF!,2,FALSE))," ",VLOOKUP(K167,#REF!,2,FALSE))</f>
        <v xml:space="preserve"> </v>
      </c>
      <c r="M167" s="134" t="str">
        <f>IF(ISERROR(VLOOKUP(K167,#REF!,3,FALSE))," ",VLOOKUP(K167,#REF!,3,FALSE))</f>
        <v xml:space="preserve"> </v>
      </c>
      <c r="N167" s="135" t="s">
        <v>2563</v>
      </c>
      <c r="O167" s="179">
        <v>0</v>
      </c>
      <c r="P167" s="137" t="s">
        <v>2172</v>
      </c>
      <c r="Q167" s="138" t="s">
        <v>1098</v>
      </c>
      <c r="R167" s="137" t="s">
        <v>295</v>
      </c>
      <c r="S167" s="137" t="s">
        <v>79</v>
      </c>
      <c r="T167" s="139" t="s">
        <v>79</v>
      </c>
      <c r="U167" s="140" t="s">
        <v>79</v>
      </c>
      <c r="V167" s="165">
        <v>29890000</v>
      </c>
      <c r="W167" s="141">
        <v>0</v>
      </c>
      <c r="X167" s="142"/>
      <c r="Y167" s="148"/>
      <c r="Z167" s="260">
        <f t="shared" si="4"/>
        <v>29890000</v>
      </c>
      <c r="AA167" s="263">
        <v>29890000</v>
      </c>
      <c r="AB167" s="168">
        <v>44237</v>
      </c>
      <c r="AC167" s="168">
        <v>44238</v>
      </c>
      <c r="AD167" s="168">
        <v>44449</v>
      </c>
      <c r="AE167" s="143">
        <v>210</v>
      </c>
      <c r="AF167" s="143">
        <v>0</v>
      </c>
      <c r="AG167" s="170">
        <v>0</v>
      </c>
      <c r="AH167" s="171" t="s">
        <v>79</v>
      </c>
      <c r="AI167" s="169" t="s">
        <v>79</v>
      </c>
      <c r="AJ167" s="169" t="s">
        <v>79</v>
      </c>
      <c r="AK167" s="169" t="s">
        <v>79</v>
      </c>
      <c r="AL167" s="143" t="s">
        <v>79</v>
      </c>
      <c r="AM167" s="143" t="s">
        <v>79</v>
      </c>
      <c r="AN167" s="143" t="s">
        <v>2610</v>
      </c>
      <c r="AO167" s="143" t="s">
        <v>79</v>
      </c>
      <c r="AP167" s="144">
        <f t="shared" si="5"/>
        <v>1</v>
      </c>
      <c r="AQ167" s="35"/>
      <c r="AR167" s="35"/>
      <c r="AS167" s="35"/>
      <c r="AT167" s="35"/>
      <c r="AU167" s="35"/>
      <c r="AV167" s="35"/>
    </row>
    <row r="168" spans="1:48" s="145" customFormat="1" ht="27.95" customHeight="1" x14ac:dyDescent="0.25">
      <c r="A168" s="126" t="s">
        <v>1588</v>
      </c>
      <c r="B168" s="126">
        <v>2021</v>
      </c>
      <c r="C168" s="126" t="s">
        <v>2821</v>
      </c>
      <c r="D168" s="127" t="s">
        <v>2822</v>
      </c>
      <c r="E168" s="128" t="s">
        <v>54</v>
      </c>
      <c r="F168" s="129" t="s">
        <v>27</v>
      </c>
      <c r="G168" s="130" t="s">
        <v>75</v>
      </c>
      <c r="H168" s="131" t="s">
        <v>459</v>
      </c>
      <c r="I168" s="132" t="s">
        <v>49</v>
      </c>
      <c r="J168" s="147" t="s">
        <v>223</v>
      </c>
      <c r="K168" s="133">
        <v>33</v>
      </c>
      <c r="L168" s="134" t="str">
        <f>IF(ISERROR(VLOOKUP(K168,#REF!,2,FALSE))," ",VLOOKUP(K168,#REF!,2,FALSE))</f>
        <v xml:space="preserve"> </v>
      </c>
      <c r="M168" s="134" t="str">
        <f>IF(ISERROR(VLOOKUP(K168,#REF!,3,FALSE))," ",VLOOKUP(K168,#REF!,3,FALSE))</f>
        <v xml:space="preserve"> </v>
      </c>
      <c r="N168" s="135" t="s">
        <v>2555</v>
      </c>
      <c r="O168" s="179">
        <v>0</v>
      </c>
      <c r="P168" s="137" t="s">
        <v>2173</v>
      </c>
      <c r="Q168" s="138" t="s">
        <v>1099</v>
      </c>
      <c r="R168" s="137" t="s">
        <v>295</v>
      </c>
      <c r="S168" s="137" t="s">
        <v>79</v>
      </c>
      <c r="T168" s="139" t="s">
        <v>79</v>
      </c>
      <c r="U168" s="140" t="s">
        <v>79</v>
      </c>
      <c r="V168" s="165">
        <v>63800000</v>
      </c>
      <c r="W168" s="141">
        <v>0</v>
      </c>
      <c r="X168" s="142">
        <v>1</v>
      </c>
      <c r="Y168" s="148">
        <v>2764667</v>
      </c>
      <c r="Z168" s="260">
        <f t="shared" si="4"/>
        <v>66564667</v>
      </c>
      <c r="AA168" s="263">
        <v>60822667</v>
      </c>
      <c r="AB168" s="168">
        <v>44237</v>
      </c>
      <c r="AC168" s="168">
        <v>44242</v>
      </c>
      <c r="AD168" s="168">
        <v>44557</v>
      </c>
      <c r="AE168" s="143">
        <v>300</v>
      </c>
      <c r="AF168" s="143">
        <v>1</v>
      </c>
      <c r="AG168" s="170">
        <v>13</v>
      </c>
      <c r="AH168" s="171" t="s">
        <v>79</v>
      </c>
      <c r="AI168" s="169" t="s">
        <v>79</v>
      </c>
      <c r="AJ168" s="169" t="s">
        <v>79</v>
      </c>
      <c r="AK168" s="169" t="s">
        <v>79</v>
      </c>
      <c r="AL168" s="143" t="s">
        <v>79</v>
      </c>
      <c r="AM168" s="143" t="s">
        <v>79</v>
      </c>
      <c r="AN168" s="143" t="s">
        <v>2610</v>
      </c>
      <c r="AO168" s="143" t="s">
        <v>79</v>
      </c>
      <c r="AP168" s="144">
        <f t="shared" si="5"/>
        <v>0.91373801960129986</v>
      </c>
      <c r="AQ168" s="35"/>
      <c r="AR168" s="35"/>
      <c r="AS168" s="35"/>
      <c r="AT168" s="35"/>
      <c r="AU168" s="35"/>
      <c r="AV168" s="35"/>
    </row>
    <row r="169" spans="1:48" s="145" customFormat="1" ht="27.95" customHeight="1" x14ac:dyDescent="0.25">
      <c r="A169" s="126" t="s">
        <v>1589</v>
      </c>
      <c r="B169" s="126">
        <v>2021</v>
      </c>
      <c r="C169" s="126" t="s">
        <v>2823</v>
      </c>
      <c r="D169" s="127" t="s">
        <v>2824</v>
      </c>
      <c r="E169" s="128" t="s">
        <v>54</v>
      </c>
      <c r="F169" s="129" t="s">
        <v>27</v>
      </c>
      <c r="G169" s="130" t="s">
        <v>75</v>
      </c>
      <c r="H169" s="131" t="s">
        <v>460</v>
      </c>
      <c r="I169" s="132" t="s">
        <v>49</v>
      </c>
      <c r="J169" s="147" t="s">
        <v>223</v>
      </c>
      <c r="K169" s="133">
        <v>33</v>
      </c>
      <c r="L169" s="134" t="str">
        <f>IF(ISERROR(VLOOKUP(K169,#REF!,2,FALSE))," ",VLOOKUP(K169,#REF!,2,FALSE))</f>
        <v xml:space="preserve"> </v>
      </c>
      <c r="M169" s="134" t="str">
        <f>IF(ISERROR(VLOOKUP(K169,#REF!,3,FALSE))," ",VLOOKUP(K169,#REF!,3,FALSE))</f>
        <v xml:space="preserve"> </v>
      </c>
      <c r="N169" s="135" t="s">
        <v>2555</v>
      </c>
      <c r="O169" s="179">
        <v>0</v>
      </c>
      <c r="P169" s="137" t="s">
        <v>2174</v>
      </c>
      <c r="Q169" s="138" t="s">
        <v>1100</v>
      </c>
      <c r="R169" s="137" t="s">
        <v>295</v>
      </c>
      <c r="S169" s="137" t="s">
        <v>79</v>
      </c>
      <c r="T169" s="139" t="s">
        <v>79</v>
      </c>
      <c r="U169" s="140" t="s">
        <v>79</v>
      </c>
      <c r="V169" s="165">
        <v>63800000</v>
      </c>
      <c r="W169" s="141">
        <v>0</v>
      </c>
      <c r="X169" s="142">
        <v>1</v>
      </c>
      <c r="Y169" s="148">
        <v>4040667</v>
      </c>
      <c r="Z169" s="260">
        <f t="shared" si="4"/>
        <v>67840667</v>
      </c>
      <c r="AA169" s="263">
        <v>62311333</v>
      </c>
      <c r="AB169" s="168">
        <v>44230</v>
      </c>
      <c r="AC169" s="168">
        <v>44235</v>
      </c>
      <c r="AD169" s="168">
        <v>44556</v>
      </c>
      <c r="AE169" s="143">
        <v>300</v>
      </c>
      <c r="AF169" s="143">
        <v>1</v>
      </c>
      <c r="AG169" s="170">
        <v>19</v>
      </c>
      <c r="AH169" s="171" t="s">
        <v>79</v>
      </c>
      <c r="AI169" s="169" t="s">
        <v>79</v>
      </c>
      <c r="AJ169" s="169" t="s">
        <v>79</v>
      </c>
      <c r="AK169" s="169" t="s">
        <v>79</v>
      </c>
      <c r="AL169" s="143" t="s">
        <v>79</v>
      </c>
      <c r="AM169" s="143" t="s">
        <v>79</v>
      </c>
      <c r="AN169" s="143" t="s">
        <v>2610</v>
      </c>
      <c r="AO169" s="143" t="s">
        <v>79</v>
      </c>
      <c r="AP169" s="144">
        <f t="shared" si="5"/>
        <v>0.91849528837916639</v>
      </c>
      <c r="AQ169" s="35"/>
      <c r="AR169" s="35"/>
      <c r="AS169" s="35"/>
      <c r="AT169" s="35"/>
      <c r="AU169" s="35"/>
      <c r="AV169" s="35"/>
    </row>
    <row r="170" spans="1:48" s="145" customFormat="1" ht="27.95" customHeight="1" x14ac:dyDescent="0.25">
      <c r="A170" s="126" t="s">
        <v>1590</v>
      </c>
      <c r="B170" s="126">
        <v>2021</v>
      </c>
      <c r="C170" s="126" t="s">
        <v>2825</v>
      </c>
      <c r="D170" s="127" t="s">
        <v>2826</v>
      </c>
      <c r="E170" s="128" t="s">
        <v>54</v>
      </c>
      <c r="F170" s="129" t="s">
        <v>27</v>
      </c>
      <c r="G170" s="130" t="s">
        <v>75</v>
      </c>
      <c r="H170" s="131" t="s">
        <v>461</v>
      </c>
      <c r="I170" s="132" t="s">
        <v>49</v>
      </c>
      <c r="J170" s="147" t="s">
        <v>223</v>
      </c>
      <c r="K170" s="133">
        <v>49</v>
      </c>
      <c r="L170" s="134" t="str">
        <f>IF(ISERROR(VLOOKUP(K170,#REF!,2,FALSE))," ",VLOOKUP(K170,#REF!,2,FALSE))</f>
        <v xml:space="preserve"> </v>
      </c>
      <c r="M170" s="134" t="str">
        <f>IF(ISERROR(VLOOKUP(K170,#REF!,3,FALSE))," ",VLOOKUP(K170,#REF!,3,FALSE))</f>
        <v xml:space="preserve"> </v>
      </c>
      <c r="N170" s="135" t="s">
        <v>2565</v>
      </c>
      <c r="O170" s="179">
        <v>0</v>
      </c>
      <c r="P170" s="137" t="s">
        <v>2175</v>
      </c>
      <c r="Q170" s="138" t="s">
        <v>1101</v>
      </c>
      <c r="R170" s="137" t="s">
        <v>295</v>
      </c>
      <c r="S170" s="137" t="s">
        <v>79</v>
      </c>
      <c r="T170" s="139" t="s">
        <v>79</v>
      </c>
      <c r="U170" s="140" t="s">
        <v>79</v>
      </c>
      <c r="V170" s="165">
        <v>22500000</v>
      </c>
      <c r="W170" s="141">
        <v>0</v>
      </c>
      <c r="X170" s="142">
        <v>1</v>
      </c>
      <c r="Y170" s="148">
        <v>1725000</v>
      </c>
      <c r="Z170" s="260">
        <f t="shared" si="4"/>
        <v>24225000</v>
      </c>
      <c r="AA170" s="263">
        <v>21975000</v>
      </c>
      <c r="AB170" s="168">
        <v>44230</v>
      </c>
      <c r="AC170" s="168">
        <v>44235</v>
      </c>
      <c r="AD170" s="168">
        <v>44560</v>
      </c>
      <c r="AE170" s="143">
        <v>300</v>
      </c>
      <c r="AF170" s="143">
        <v>1</v>
      </c>
      <c r="AG170" s="170">
        <v>23</v>
      </c>
      <c r="AH170" s="171" t="s">
        <v>79</v>
      </c>
      <c r="AI170" s="169" t="s">
        <v>79</v>
      </c>
      <c r="AJ170" s="169" t="s">
        <v>79</v>
      </c>
      <c r="AK170" s="169" t="s">
        <v>79</v>
      </c>
      <c r="AL170" s="143" t="s">
        <v>79</v>
      </c>
      <c r="AM170" s="143" t="s">
        <v>79</v>
      </c>
      <c r="AN170" s="143" t="s">
        <v>2610</v>
      </c>
      <c r="AO170" s="143" t="s">
        <v>79</v>
      </c>
      <c r="AP170" s="144">
        <f t="shared" si="5"/>
        <v>0.90712074303405577</v>
      </c>
      <c r="AQ170" s="35"/>
      <c r="AR170" s="35"/>
      <c r="AS170" s="35"/>
      <c r="AT170" s="35"/>
      <c r="AU170" s="35"/>
      <c r="AV170" s="35"/>
    </row>
    <row r="171" spans="1:48" s="145" customFormat="1" ht="27.95" customHeight="1" x14ac:dyDescent="0.25">
      <c r="A171" s="126" t="s">
        <v>1591</v>
      </c>
      <c r="B171" s="126">
        <v>2021</v>
      </c>
      <c r="C171" s="126"/>
      <c r="D171" s="127"/>
      <c r="E171" s="128" t="s">
        <v>70</v>
      </c>
      <c r="F171" s="128" t="s">
        <v>70</v>
      </c>
      <c r="G171" s="130"/>
      <c r="H171" s="131" t="s">
        <v>462</v>
      </c>
      <c r="I171" s="132" t="s">
        <v>49</v>
      </c>
      <c r="J171" s="147" t="s">
        <v>223</v>
      </c>
      <c r="K171" s="133">
        <v>1</v>
      </c>
      <c r="L171" s="134" t="str">
        <f>IF(ISERROR(VLOOKUP(K171,#REF!,2,FALSE))," ",VLOOKUP(K171,#REF!,2,FALSE))</f>
        <v xml:space="preserve"> </v>
      </c>
      <c r="M171" s="134" t="str">
        <f>IF(ISERROR(VLOOKUP(K171,#REF!,3,FALSE))," ",VLOOKUP(K171,#REF!,3,FALSE))</f>
        <v xml:space="preserve"> </v>
      </c>
      <c r="N171" s="135" t="s">
        <v>2554</v>
      </c>
      <c r="O171" s="179">
        <v>0</v>
      </c>
      <c r="P171" s="137" t="s">
        <v>2119</v>
      </c>
      <c r="Q171" s="138" t="s">
        <v>1045</v>
      </c>
      <c r="R171" s="137" t="s">
        <v>295</v>
      </c>
      <c r="S171" s="137" t="s">
        <v>79</v>
      </c>
      <c r="T171" s="139" t="s">
        <v>79</v>
      </c>
      <c r="U171" s="140" t="s">
        <v>79</v>
      </c>
      <c r="V171" s="165">
        <v>1818000000</v>
      </c>
      <c r="W171" s="141">
        <v>0</v>
      </c>
      <c r="X171" s="142"/>
      <c r="Y171" s="148"/>
      <c r="Z171" s="260">
        <f t="shared" si="4"/>
        <v>1818000000</v>
      </c>
      <c r="AA171" s="263">
        <v>1818000000</v>
      </c>
      <c r="AB171" s="168"/>
      <c r="AC171" s="168"/>
      <c r="AD171" s="168"/>
      <c r="AE171" s="143"/>
      <c r="AF171" s="143">
        <v>0</v>
      </c>
      <c r="AG171" s="170">
        <v>0</v>
      </c>
      <c r="AH171" s="171" t="s">
        <v>79</v>
      </c>
      <c r="AI171" s="169" t="s">
        <v>79</v>
      </c>
      <c r="AJ171" s="169" t="s">
        <v>79</v>
      </c>
      <c r="AK171" s="169" t="s">
        <v>79</v>
      </c>
      <c r="AL171" s="143" t="s">
        <v>79</v>
      </c>
      <c r="AM171" s="143" t="s">
        <v>79</v>
      </c>
      <c r="AN171" s="143" t="s">
        <v>2610</v>
      </c>
      <c r="AO171" s="143" t="s">
        <v>79</v>
      </c>
      <c r="AP171" s="144">
        <f t="shared" si="5"/>
        <v>1</v>
      </c>
      <c r="AQ171" s="35"/>
      <c r="AR171" s="35"/>
      <c r="AS171" s="35"/>
      <c r="AT171" s="35"/>
      <c r="AU171" s="35"/>
      <c r="AV171" s="35"/>
    </row>
    <row r="172" spans="1:48" s="145" customFormat="1" ht="27.95" customHeight="1" x14ac:dyDescent="0.25">
      <c r="A172" s="126" t="s">
        <v>1592</v>
      </c>
      <c r="B172" s="126">
        <v>2021</v>
      </c>
      <c r="C172" s="126" t="s">
        <v>2827</v>
      </c>
      <c r="D172" s="127" t="s">
        <v>2828</v>
      </c>
      <c r="E172" s="128" t="s">
        <v>54</v>
      </c>
      <c r="F172" s="129" t="s">
        <v>27</v>
      </c>
      <c r="G172" s="130" t="s">
        <v>75</v>
      </c>
      <c r="H172" s="131" t="s">
        <v>463</v>
      </c>
      <c r="I172" s="132" t="s">
        <v>49</v>
      </c>
      <c r="J172" s="147" t="s">
        <v>223</v>
      </c>
      <c r="K172" s="133">
        <v>49</v>
      </c>
      <c r="L172" s="134" t="str">
        <f>IF(ISERROR(VLOOKUP(K172,#REF!,2,FALSE))," ",VLOOKUP(K172,#REF!,2,FALSE))</f>
        <v xml:space="preserve"> </v>
      </c>
      <c r="M172" s="134" t="str">
        <f>IF(ISERROR(VLOOKUP(K172,#REF!,3,FALSE))," ",VLOOKUP(K172,#REF!,3,FALSE))</f>
        <v xml:space="preserve"> </v>
      </c>
      <c r="N172" s="135" t="s">
        <v>2565</v>
      </c>
      <c r="O172" s="179">
        <v>0</v>
      </c>
      <c r="P172" s="137" t="s">
        <v>2176</v>
      </c>
      <c r="Q172" s="138" t="s">
        <v>1102</v>
      </c>
      <c r="R172" s="137" t="s">
        <v>295</v>
      </c>
      <c r="S172" s="137" t="s">
        <v>79</v>
      </c>
      <c r="T172" s="139" t="s">
        <v>79</v>
      </c>
      <c r="U172" s="140" t="s">
        <v>79</v>
      </c>
      <c r="V172" s="165">
        <v>22500000</v>
      </c>
      <c r="W172" s="141">
        <v>0</v>
      </c>
      <c r="X172" s="142">
        <v>1</v>
      </c>
      <c r="Y172" s="148">
        <v>1950000</v>
      </c>
      <c r="Z172" s="260">
        <f t="shared" si="4"/>
        <v>24450000</v>
      </c>
      <c r="AA172" s="263">
        <v>22200000</v>
      </c>
      <c r="AB172" s="168">
        <v>44229</v>
      </c>
      <c r="AC172" s="168">
        <v>44232</v>
      </c>
      <c r="AD172" s="168">
        <v>44560</v>
      </c>
      <c r="AE172" s="143">
        <v>300</v>
      </c>
      <c r="AF172" s="143">
        <v>1</v>
      </c>
      <c r="AG172" s="170">
        <v>26</v>
      </c>
      <c r="AH172" s="171" t="s">
        <v>79</v>
      </c>
      <c r="AI172" s="169" t="s">
        <v>79</v>
      </c>
      <c r="AJ172" s="169" t="s">
        <v>79</v>
      </c>
      <c r="AK172" s="169" t="s">
        <v>79</v>
      </c>
      <c r="AL172" s="143" t="s">
        <v>79</v>
      </c>
      <c r="AM172" s="143" t="s">
        <v>79</v>
      </c>
      <c r="AN172" s="143" t="s">
        <v>2610</v>
      </c>
      <c r="AO172" s="143" t="s">
        <v>79</v>
      </c>
      <c r="AP172" s="144">
        <f t="shared" si="5"/>
        <v>0.90797546012269936</v>
      </c>
      <c r="AQ172" s="35"/>
      <c r="AR172" s="35"/>
      <c r="AS172" s="35"/>
      <c r="AT172" s="35"/>
      <c r="AU172" s="35"/>
      <c r="AV172" s="35"/>
    </row>
    <row r="173" spans="1:48" s="145" customFormat="1" ht="27.95" customHeight="1" x14ac:dyDescent="0.25">
      <c r="A173" s="126" t="s">
        <v>1593</v>
      </c>
      <c r="B173" s="126">
        <v>2021</v>
      </c>
      <c r="C173" s="126" t="s">
        <v>2829</v>
      </c>
      <c r="D173" s="127" t="s">
        <v>2830</v>
      </c>
      <c r="E173" s="128" t="s">
        <v>54</v>
      </c>
      <c r="F173" s="129" t="s">
        <v>27</v>
      </c>
      <c r="G173" s="130" t="s">
        <v>75</v>
      </c>
      <c r="H173" s="131" t="s">
        <v>464</v>
      </c>
      <c r="I173" s="132" t="s">
        <v>49</v>
      </c>
      <c r="J173" s="147" t="s">
        <v>223</v>
      </c>
      <c r="K173" s="133">
        <v>49</v>
      </c>
      <c r="L173" s="134" t="str">
        <f>IF(ISERROR(VLOOKUP(K173,#REF!,2,FALSE))," ",VLOOKUP(K173,#REF!,2,FALSE))</f>
        <v xml:space="preserve"> </v>
      </c>
      <c r="M173" s="134" t="str">
        <f>IF(ISERROR(VLOOKUP(K173,#REF!,3,FALSE))," ",VLOOKUP(K173,#REF!,3,FALSE))</f>
        <v xml:space="preserve"> </v>
      </c>
      <c r="N173" s="135" t="s">
        <v>2565</v>
      </c>
      <c r="O173" s="179">
        <v>0</v>
      </c>
      <c r="P173" s="137" t="s">
        <v>2111</v>
      </c>
      <c r="Q173" s="138" t="s">
        <v>1037</v>
      </c>
      <c r="R173" s="137" t="s">
        <v>295</v>
      </c>
      <c r="S173" s="137" t="s">
        <v>79</v>
      </c>
      <c r="T173" s="139" t="s">
        <v>79</v>
      </c>
      <c r="U173" s="140" t="s">
        <v>79</v>
      </c>
      <c r="V173" s="165">
        <v>75200000</v>
      </c>
      <c r="W173" s="141">
        <v>-15792000</v>
      </c>
      <c r="X173" s="142"/>
      <c r="Y173" s="148"/>
      <c r="Z173" s="260">
        <f t="shared" si="4"/>
        <v>59408000</v>
      </c>
      <c r="AA173" s="263">
        <v>59408000</v>
      </c>
      <c r="AB173" s="168">
        <v>44230</v>
      </c>
      <c r="AC173" s="168">
        <v>44231</v>
      </c>
      <c r="AD173" s="168">
        <v>44554</v>
      </c>
      <c r="AE173" s="143">
        <v>300</v>
      </c>
      <c r="AF173" s="143">
        <v>1</v>
      </c>
      <c r="AG173" s="170">
        <v>21</v>
      </c>
      <c r="AH173" s="171" t="s">
        <v>79</v>
      </c>
      <c r="AI173" s="169" t="s">
        <v>79</v>
      </c>
      <c r="AJ173" s="169" t="s">
        <v>79</v>
      </c>
      <c r="AK173" s="169" t="s">
        <v>79</v>
      </c>
      <c r="AL173" s="143" t="s">
        <v>79</v>
      </c>
      <c r="AM173" s="143" t="s">
        <v>79</v>
      </c>
      <c r="AN173" s="143" t="s">
        <v>2610</v>
      </c>
      <c r="AO173" s="143" t="s">
        <v>79</v>
      </c>
      <c r="AP173" s="144">
        <f t="shared" si="5"/>
        <v>1</v>
      </c>
      <c r="AQ173" s="35"/>
      <c r="AR173" s="35"/>
      <c r="AS173" s="35"/>
      <c r="AT173" s="35"/>
      <c r="AU173" s="35"/>
      <c r="AV173" s="35"/>
    </row>
    <row r="174" spans="1:48" s="145" customFormat="1" ht="27.95" customHeight="1" x14ac:dyDescent="0.25">
      <c r="A174" s="126" t="s">
        <v>1593</v>
      </c>
      <c r="B174" s="126">
        <v>2021</v>
      </c>
      <c r="C174" s="126" t="s">
        <v>2829</v>
      </c>
      <c r="D174" s="127" t="s">
        <v>2830</v>
      </c>
      <c r="E174" s="128" t="s">
        <v>54</v>
      </c>
      <c r="F174" s="129" t="s">
        <v>27</v>
      </c>
      <c r="G174" s="130" t="s">
        <v>75</v>
      </c>
      <c r="H174" s="131" t="s">
        <v>465</v>
      </c>
      <c r="I174" s="132" t="s">
        <v>49</v>
      </c>
      <c r="J174" s="147" t="s">
        <v>223</v>
      </c>
      <c r="K174" s="133">
        <v>49</v>
      </c>
      <c r="L174" s="134" t="str">
        <f>IF(ISERROR(VLOOKUP(K174,#REF!,2,FALSE))," ",VLOOKUP(K174,#REF!,2,FALSE))</f>
        <v xml:space="preserve"> </v>
      </c>
      <c r="M174" s="134" t="str">
        <f>IF(ISERROR(VLOOKUP(K174,#REF!,3,FALSE))," ",VLOOKUP(K174,#REF!,3,FALSE))</f>
        <v xml:space="preserve"> </v>
      </c>
      <c r="N174" s="135" t="s">
        <v>2565</v>
      </c>
      <c r="O174" s="179">
        <v>0</v>
      </c>
      <c r="P174" s="137" t="s">
        <v>2177</v>
      </c>
      <c r="Q174" s="138" t="s">
        <v>1103</v>
      </c>
      <c r="R174" s="137" t="s">
        <v>295</v>
      </c>
      <c r="S174" s="137" t="s">
        <v>79</v>
      </c>
      <c r="T174" s="139" t="s">
        <v>79</v>
      </c>
      <c r="U174" s="140" t="s">
        <v>79</v>
      </c>
      <c r="V174" s="165">
        <v>15792000</v>
      </c>
      <c r="W174" s="141">
        <v>0</v>
      </c>
      <c r="X174" s="142">
        <v>1</v>
      </c>
      <c r="Y174" s="148">
        <v>5264000</v>
      </c>
      <c r="Z174" s="260">
        <f t="shared" si="4"/>
        <v>21056000</v>
      </c>
      <c r="AA174" s="263">
        <v>21056000</v>
      </c>
      <c r="AB174" s="168">
        <v>44230</v>
      </c>
      <c r="AC174" s="168">
        <v>44231</v>
      </c>
      <c r="AD174" s="168">
        <v>44554</v>
      </c>
      <c r="AE174" s="143">
        <v>300</v>
      </c>
      <c r="AF174" s="143">
        <v>1</v>
      </c>
      <c r="AG174" s="170">
        <v>21</v>
      </c>
      <c r="AH174" s="171" t="s">
        <v>79</v>
      </c>
      <c r="AI174" s="169" t="s">
        <v>79</v>
      </c>
      <c r="AJ174" s="169" t="s">
        <v>79</v>
      </c>
      <c r="AK174" s="169" t="s">
        <v>79</v>
      </c>
      <c r="AL174" s="143" t="s">
        <v>79</v>
      </c>
      <c r="AM174" s="143" t="s">
        <v>79</v>
      </c>
      <c r="AN174" s="143" t="s">
        <v>2610</v>
      </c>
      <c r="AO174" s="143" t="s">
        <v>79</v>
      </c>
      <c r="AP174" s="144">
        <f t="shared" si="5"/>
        <v>1</v>
      </c>
      <c r="AQ174" s="35"/>
      <c r="AR174" s="35"/>
      <c r="AS174" s="35"/>
      <c r="AT174" s="35"/>
      <c r="AU174" s="35"/>
      <c r="AV174" s="35"/>
    </row>
    <row r="175" spans="1:48" s="145" customFormat="1" ht="27.95" customHeight="1" x14ac:dyDescent="0.25">
      <c r="A175" s="126" t="s">
        <v>1594</v>
      </c>
      <c r="B175" s="126">
        <v>2021</v>
      </c>
      <c r="C175" s="126" t="s">
        <v>2831</v>
      </c>
      <c r="D175" s="127" t="s">
        <v>2832</v>
      </c>
      <c r="E175" s="128" t="s">
        <v>54</v>
      </c>
      <c r="F175" s="129" t="s">
        <v>27</v>
      </c>
      <c r="G175" s="130" t="s">
        <v>75</v>
      </c>
      <c r="H175" s="131" t="s">
        <v>466</v>
      </c>
      <c r="I175" s="132" t="s">
        <v>49</v>
      </c>
      <c r="J175" s="147" t="s">
        <v>223</v>
      </c>
      <c r="K175" s="133">
        <v>57</v>
      </c>
      <c r="L175" s="134" t="str">
        <f>IF(ISERROR(VLOOKUP(K175,#REF!,2,FALSE))," ",VLOOKUP(K175,#REF!,2,FALSE))</f>
        <v xml:space="preserve"> </v>
      </c>
      <c r="M175" s="134" t="str">
        <f>IF(ISERROR(VLOOKUP(K175,#REF!,3,FALSE))," ",VLOOKUP(K175,#REF!,3,FALSE))</f>
        <v xml:space="preserve"> </v>
      </c>
      <c r="N175" s="135" t="s">
        <v>2563</v>
      </c>
      <c r="O175" s="179">
        <v>0</v>
      </c>
      <c r="P175" s="137" t="s">
        <v>2178</v>
      </c>
      <c r="Q175" s="138" t="s">
        <v>1104</v>
      </c>
      <c r="R175" s="137" t="s">
        <v>295</v>
      </c>
      <c r="S175" s="137" t="s">
        <v>79</v>
      </c>
      <c r="T175" s="139" t="s">
        <v>79</v>
      </c>
      <c r="U175" s="140" t="s">
        <v>79</v>
      </c>
      <c r="V175" s="165">
        <v>29890000</v>
      </c>
      <c r="W175" s="141">
        <v>0</v>
      </c>
      <c r="X175" s="142"/>
      <c r="Y175" s="148"/>
      <c r="Z175" s="260">
        <f t="shared" si="4"/>
        <v>29890000</v>
      </c>
      <c r="AA175" s="263">
        <v>29890000</v>
      </c>
      <c r="AB175" s="168">
        <v>44230</v>
      </c>
      <c r="AC175" s="168">
        <v>44237</v>
      </c>
      <c r="AD175" s="168">
        <v>44448</v>
      </c>
      <c r="AE175" s="143">
        <v>210</v>
      </c>
      <c r="AF175" s="143">
        <v>0</v>
      </c>
      <c r="AG175" s="170">
        <v>0</v>
      </c>
      <c r="AH175" s="171" t="s">
        <v>79</v>
      </c>
      <c r="AI175" s="169" t="s">
        <v>79</v>
      </c>
      <c r="AJ175" s="169" t="s">
        <v>79</v>
      </c>
      <c r="AK175" s="169" t="s">
        <v>79</v>
      </c>
      <c r="AL175" s="143" t="s">
        <v>79</v>
      </c>
      <c r="AM175" s="143" t="s">
        <v>79</v>
      </c>
      <c r="AN175" s="143" t="s">
        <v>2610</v>
      </c>
      <c r="AO175" s="143" t="s">
        <v>79</v>
      </c>
      <c r="AP175" s="144">
        <f t="shared" si="5"/>
        <v>1</v>
      </c>
      <c r="AQ175" s="35"/>
      <c r="AR175" s="35"/>
      <c r="AS175" s="35"/>
      <c r="AT175" s="35"/>
      <c r="AU175" s="35"/>
      <c r="AV175" s="35"/>
    </row>
    <row r="176" spans="1:48" s="145" customFormat="1" ht="27.95" customHeight="1" x14ac:dyDescent="0.25">
      <c r="A176" s="126" t="s">
        <v>1595</v>
      </c>
      <c r="B176" s="126">
        <v>2021</v>
      </c>
      <c r="C176" s="126" t="s">
        <v>2833</v>
      </c>
      <c r="D176" s="127" t="s">
        <v>2834</v>
      </c>
      <c r="E176" s="128" t="s">
        <v>54</v>
      </c>
      <c r="F176" s="129" t="s">
        <v>27</v>
      </c>
      <c r="G176" s="130" t="s">
        <v>75</v>
      </c>
      <c r="H176" s="131" t="s">
        <v>467</v>
      </c>
      <c r="I176" s="132" t="s">
        <v>49</v>
      </c>
      <c r="J176" s="147" t="s">
        <v>223</v>
      </c>
      <c r="K176" s="133">
        <v>57</v>
      </c>
      <c r="L176" s="134" t="str">
        <f>IF(ISERROR(VLOOKUP(K176,#REF!,2,FALSE))," ",VLOOKUP(K176,#REF!,2,FALSE))</f>
        <v xml:space="preserve"> </v>
      </c>
      <c r="M176" s="134" t="str">
        <f>IF(ISERROR(VLOOKUP(K176,#REF!,3,FALSE))," ",VLOOKUP(K176,#REF!,3,FALSE))</f>
        <v xml:space="preserve"> </v>
      </c>
      <c r="N176" s="135" t="s">
        <v>2563</v>
      </c>
      <c r="O176" s="179">
        <v>0</v>
      </c>
      <c r="P176" s="137" t="s">
        <v>2179</v>
      </c>
      <c r="Q176" s="138" t="s">
        <v>1105</v>
      </c>
      <c r="R176" s="137" t="s">
        <v>295</v>
      </c>
      <c r="S176" s="137" t="s">
        <v>79</v>
      </c>
      <c r="T176" s="139" t="s">
        <v>79</v>
      </c>
      <c r="U176" s="140" t="s">
        <v>79</v>
      </c>
      <c r="V176" s="165">
        <v>29890000</v>
      </c>
      <c r="W176" s="141">
        <v>0</v>
      </c>
      <c r="X176" s="142"/>
      <c r="Y176" s="148"/>
      <c r="Z176" s="260">
        <f t="shared" si="4"/>
        <v>29890000</v>
      </c>
      <c r="AA176" s="263">
        <v>29890000</v>
      </c>
      <c r="AB176" s="168">
        <v>44228</v>
      </c>
      <c r="AC176" s="168">
        <v>44230</v>
      </c>
      <c r="AD176" s="168">
        <v>44441</v>
      </c>
      <c r="AE176" s="143">
        <v>210</v>
      </c>
      <c r="AF176" s="143">
        <v>0</v>
      </c>
      <c r="AG176" s="170">
        <v>0</v>
      </c>
      <c r="AH176" s="171" t="s">
        <v>79</v>
      </c>
      <c r="AI176" s="169" t="s">
        <v>79</v>
      </c>
      <c r="AJ176" s="169" t="s">
        <v>79</v>
      </c>
      <c r="AK176" s="169" t="s">
        <v>79</v>
      </c>
      <c r="AL176" s="143" t="s">
        <v>79</v>
      </c>
      <c r="AM176" s="143" t="s">
        <v>79</v>
      </c>
      <c r="AN176" s="143" t="s">
        <v>2610</v>
      </c>
      <c r="AO176" s="143" t="s">
        <v>79</v>
      </c>
      <c r="AP176" s="144">
        <f t="shared" si="5"/>
        <v>1</v>
      </c>
      <c r="AQ176" s="35"/>
      <c r="AR176" s="35"/>
      <c r="AS176" s="35"/>
      <c r="AT176" s="35"/>
      <c r="AU176" s="35"/>
      <c r="AV176" s="35"/>
    </row>
    <row r="177" spans="1:48" s="145" customFormat="1" ht="27.95" customHeight="1" x14ac:dyDescent="0.25">
      <c r="A177" s="126" t="s">
        <v>1596</v>
      </c>
      <c r="B177" s="126">
        <v>2021</v>
      </c>
      <c r="C177" s="126" t="s">
        <v>2835</v>
      </c>
      <c r="D177" s="127" t="s">
        <v>2836</v>
      </c>
      <c r="E177" s="128" t="s">
        <v>54</v>
      </c>
      <c r="F177" s="129" t="s">
        <v>27</v>
      </c>
      <c r="G177" s="130" t="s">
        <v>75</v>
      </c>
      <c r="H177" s="131" t="s">
        <v>468</v>
      </c>
      <c r="I177" s="132" t="s">
        <v>49</v>
      </c>
      <c r="J177" s="147" t="s">
        <v>223</v>
      </c>
      <c r="K177" s="133">
        <v>57</v>
      </c>
      <c r="L177" s="134" t="str">
        <f>IF(ISERROR(VLOOKUP(K177,#REF!,2,FALSE))," ",VLOOKUP(K177,#REF!,2,FALSE))</f>
        <v xml:space="preserve"> </v>
      </c>
      <c r="M177" s="134" t="str">
        <f>IF(ISERROR(VLOOKUP(K177,#REF!,3,FALSE))," ",VLOOKUP(K177,#REF!,3,FALSE))</f>
        <v xml:space="preserve"> </v>
      </c>
      <c r="N177" s="135" t="s">
        <v>2563</v>
      </c>
      <c r="O177" s="179">
        <v>0</v>
      </c>
      <c r="P177" s="137" t="s">
        <v>2180</v>
      </c>
      <c r="Q177" s="138" t="s">
        <v>1106</v>
      </c>
      <c r="R177" s="137" t="s">
        <v>295</v>
      </c>
      <c r="S177" s="137" t="s">
        <v>79</v>
      </c>
      <c r="T177" s="139" t="s">
        <v>79</v>
      </c>
      <c r="U177" s="140" t="s">
        <v>79</v>
      </c>
      <c r="V177" s="165">
        <v>29890000</v>
      </c>
      <c r="W177" s="141">
        <v>0</v>
      </c>
      <c r="X177" s="142"/>
      <c r="Y177" s="148"/>
      <c r="Z177" s="260">
        <f t="shared" si="4"/>
        <v>29890000</v>
      </c>
      <c r="AA177" s="263">
        <v>28893667</v>
      </c>
      <c r="AB177" s="168">
        <v>44229</v>
      </c>
      <c r="AC177" s="168">
        <v>44235</v>
      </c>
      <c r="AD177" s="168">
        <v>44446</v>
      </c>
      <c r="AE177" s="143">
        <v>210</v>
      </c>
      <c r="AF177" s="143">
        <v>0</v>
      </c>
      <c r="AG177" s="170">
        <v>0</v>
      </c>
      <c r="AH177" s="171" t="s">
        <v>79</v>
      </c>
      <c r="AI177" s="169" t="s">
        <v>79</v>
      </c>
      <c r="AJ177" s="169" t="s">
        <v>79</v>
      </c>
      <c r="AK177" s="169" t="s">
        <v>79</v>
      </c>
      <c r="AL177" s="143" t="s">
        <v>79</v>
      </c>
      <c r="AM177" s="143" t="s">
        <v>79</v>
      </c>
      <c r="AN177" s="143" t="s">
        <v>2610</v>
      </c>
      <c r="AO177" s="143" t="s">
        <v>79</v>
      </c>
      <c r="AP177" s="144">
        <f t="shared" si="5"/>
        <v>0.96666667781866844</v>
      </c>
      <c r="AQ177" s="35"/>
      <c r="AR177" s="35"/>
      <c r="AS177" s="35"/>
      <c r="AT177" s="35"/>
      <c r="AU177" s="35"/>
      <c r="AV177" s="35"/>
    </row>
    <row r="178" spans="1:48" s="145" customFormat="1" ht="27.95" customHeight="1" x14ac:dyDescent="0.25">
      <c r="A178" s="126" t="s">
        <v>1597</v>
      </c>
      <c r="B178" s="126">
        <v>2021</v>
      </c>
      <c r="C178" s="126" t="s">
        <v>2837</v>
      </c>
      <c r="D178" s="127" t="s">
        <v>2838</v>
      </c>
      <c r="E178" s="128" t="s">
        <v>54</v>
      </c>
      <c r="F178" s="129" t="s">
        <v>27</v>
      </c>
      <c r="G178" s="130" t="s">
        <v>75</v>
      </c>
      <c r="H178" s="131" t="s">
        <v>469</v>
      </c>
      <c r="I178" s="132" t="s">
        <v>49</v>
      </c>
      <c r="J178" s="147" t="s">
        <v>223</v>
      </c>
      <c r="K178" s="133">
        <v>57</v>
      </c>
      <c r="L178" s="134" t="str">
        <f>IF(ISERROR(VLOOKUP(K178,#REF!,2,FALSE))," ",VLOOKUP(K178,#REF!,2,FALSE))</f>
        <v xml:space="preserve"> </v>
      </c>
      <c r="M178" s="134" t="str">
        <f>IF(ISERROR(VLOOKUP(K178,#REF!,3,FALSE))," ",VLOOKUP(K178,#REF!,3,FALSE))</f>
        <v xml:space="preserve"> </v>
      </c>
      <c r="N178" s="135" t="s">
        <v>2563</v>
      </c>
      <c r="O178" s="179">
        <v>0</v>
      </c>
      <c r="P178" s="137" t="s">
        <v>2181</v>
      </c>
      <c r="Q178" s="138" t="s">
        <v>1107</v>
      </c>
      <c r="R178" s="137" t="s">
        <v>295</v>
      </c>
      <c r="S178" s="137" t="s">
        <v>79</v>
      </c>
      <c r="T178" s="139" t="s">
        <v>79</v>
      </c>
      <c r="U178" s="140" t="s">
        <v>79</v>
      </c>
      <c r="V178" s="165">
        <v>29890000</v>
      </c>
      <c r="W178" s="141">
        <v>0</v>
      </c>
      <c r="X178" s="142"/>
      <c r="Y178" s="148"/>
      <c r="Z178" s="260">
        <f t="shared" si="4"/>
        <v>29890000</v>
      </c>
      <c r="AA178" s="263">
        <v>29890000</v>
      </c>
      <c r="AB178" s="168">
        <v>44230</v>
      </c>
      <c r="AC178" s="168">
        <v>44235</v>
      </c>
      <c r="AD178" s="168">
        <v>44446</v>
      </c>
      <c r="AE178" s="143">
        <v>210</v>
      </c>
      <c r="AF178" s="143">
        <v>0</v>
      </c>
      <c r="AG178" s="170">
        <v>0</v>
      </c>
      <c r="AH178" s="171" t="s">
        <v>79</v>
      </c>
      <c r="AI178" s="169" t="s">
        <v>79</v>
      </c>
      <c r="AJ178" s="169" t="s">
        <v>79</v>
      </c>
      <c r="AK178" s="169" t="s">
        <v>79</v>
      </c>
      <c r="AL178" s="143" t="s">
        <v>79</v>
      </c>
      <c r="AM178" s="143" t="s">
        <v>79</v>
      </c>
      <c r="AN178" s="143" t="s">
        <v>2610</v>
      </c>
      <c r="AO178" s="143" t="s">
        <v>79</v>
      </c>
      <c r="AP178" s="144">
        <f t="shared" si="5"/>
        <v>1</v>
      </c>
      <c r="AQ178" s="35"/>
      <c r="AR178" s="35"/>
      <c r="AS178" s="35"/>
      <c r="AT178" s="35"/>
      <c r="AU178" s="35"/>
      <c r="AV178" s="35"/>
    </row>
    <row r="179" spans="1:48" s="145" customFormat="1" ht="27.95" customHeight="1" x14ac:dyDescent="0.25">
      <c r="A179" s="126" t="s">
        <v>1598</v>
      </c>
      <c r="B179" s="126">
        <v>2021</v>
      </c>
      <c r="C179" s="126" t="s">
        <v>2839</v>
      </c>
      <c r="D179" s="127" t="s">
        <v>2840</v>
      </c>
      <c r="E179" s="128" t="s">
        <v>54</v>
      </c>
      <c r="F179" s="129" t="s">
        <v>27</v>
      </c>
      <c r="G179" s="130" t="s">
        <v>75</v>
      </c>
      <c r="H179" s="131" t="s">
        <v>470</v>
      </c>
      <c r="I179" s="132" t="s">
        <v>49</v>
      </c>
      <c r="J179" s="147" t="s">
        <v>223</v>
      </c>
      <c r="K179" s="133">
        <v>57</v>
      </c>
      <c r="L179" s="134" t="str">
        <f>IF(ISERROR(VLOOKUP(K179,#REF!,2,FALSE))," ",VLOOKUP(K179,#REF!,2,FALSE))</f>
        <v xml:space="preserve"> </v>
      </c>
      <c r="M179" s="134" t="str">
        <f>IF(ISERROR(VLOOKUP(K179,#REF!,3,FALSE))," ",VLOOKUP(K179,#REF!,3,FALSE))</f>
        <v xml:space="preserve"> </v>
      </c>
      <c r="N179" s="135" t="s">
        <v>2563</v>
      </c>
      <c r="O179" s="179">
        <v>0</v>
      </c>
      <c r="P179" s="137" t="s">
        <v>2182</v>
      </c>
      <c r="Q179" s="138" t="s">
        <v>1108</v>
      </c>
      <c r="R179" s="137" t="s">
        <v>295</v>
      </c>
      <c r="S179" s="137" t="s">
        <v>79</v>
      </c>
      <c r="T179" s="139" t="s">
        <v>79</v>
      </c>
      <c r="U179" s="140" t="s">
        <v>79</v>
      </c>
      <c r="V179" s="165">
        <v>29890000</v>
      </c>
      <c r="W179" s="141">
        <v>0</v>
      </c>
      <c r="X179" s="142"/>
      <c r="Y179" s="148"/>
      <c r="Z179" s="260">
        <f t="shared" si="4"/>
        <v>29890000</v>
      </c>
      <c r="AA179" s="263">
        <v>29463000</v>
      </c>
      <c r="AB179" s="168">
        <v>44229</v>
      </c>
      <c r="AC179" s="168">
        <v>44231</v>
      </c>
      <c r="AD179" s="168">
        <v>44442</v>
      </c>
      <c r="AE179" s="143">
        <v>210</v>
      </c>
      <c r="AF179" s="143">
        <v>0</v>
      </c>
      <c r="AG179" s="170">
        <v>0</v>
      </c>
      <c r="AH179" s="171" t="s">
        <v>79</v>
      </c>
      <c r="AI179" s="169" t="s">
        <v>79</v>
      </c>
      <c r="AJ179" s="169" t="s">
        <v>79</v>
      </c>
      <c r="AK179" s="169" t="s">
        <v>79</v>
      </c>
      <c r="AL179" s="143" t="s">
        <v>79</v>
      </c>
      <c r="AM179" s="143" t="s">
        <v>79</v>
      </c>
      <c r="AN179" s="143" t="s">
        <v>2610</v>
      </c>
      <c r="AO179" s="143" t="s">
        <v>79</v>
      </c>
      <c r="AP179" s="144">
        <f t="shared" si="5"/>
        <v>0.98571428571428577</v>
      </c>
      <c r="AQ179" s="35"/>
      <c r="AR179" s="35"/>
      <c r="AS179" s="35"/>
      <c r="AT179" s="35"/>
      <c r="AU179" s="35"/>
      <c r="AV179" s="35"/>
    </row>
    <row r="180" spans="1:48" s="145" customFormat="1" ht="27.95" customHeight="1" x14ac:dyDescent="0.25">
      <c r="A180" s="126" t="s">
        <v>1599</v>
      </c>
      <c r="B180" s="126">
        <v>2021</v>
      </c>
      <c r="C180" s="126" t="s">
        <v>2841</v>
      </c>
      <c r="D180" s="127" t="s">
        <v>2842</v>
      </c>
      <c r="E180" s="128" t="s">
        <v>54</v>
      </c>
      <c r="F180" s="129" t="s">
        <v>27</v>
      </c>
      <c r="G180" s="130" t="s">
        <v>75</v>
      </c>
      <c r="H180" s="131" t="s">
        <v>471</v>
      </c>
      <c r="I180" s="132" t="s">
        <v>49</v>
      </c>
      <c r="J180" s="147" t="s">
        <v>223</v>
      </c>
      <c r="K180" s="133">
        <v>57</v>
      </c>
      <c r="L180" s="134" t="str">
        <f>IF(ISERROR(VLOOKUP(K180,#REF!,2,FALSE))," ",VLOOKUP(K180,#REF!,2,FALSE))</f>
        <v xml:space="preserve"> </v>
      </c>
      <c r="M180" s="134" t="str">
        <f>IF(ISERROR(VLOOKUP(K180,#REF!,3,FALSE))," ",VLOOKUP(K180,#REF!,3,FALSE))</f>
        <v xml:space="preserve"> </v>
      </c>
      <c r="N180" s="135" t="s">
        <v>2563</v>
      </c>
      <c r="O180" s="179">
        <v>0</v>
      </c>
      <c r="P180" s="137" t="s">
        <v>2183</v>
      </c>
      <c r="Q180" s="138" t="s">
        <v>1109</v>
      </c>
      <c r="R180" s="137" t="s">
        <v>295</v>
      </c>
      <c r="S180" s="137" t="s">
        <v>79</v>
      </c>
      <c r="T180" s="139" t="s">
        <v>79</v>
      </c>
      <c r="U180" s="140" t="s">
        <v>79</v>
      </c>
      <c r="V180" s="165">
        <v>29890000</v>
      </c>
      <c r="W180" s="141">
        <v>0</v>
      </c>
      <c r="X180" s="142"/>
      <c r="Y180" s="148"/>
      <c r="Z180" s="260">
        <f t="shared" si="4"/>
        <v>29890000</v>
      </c>
      <c r="AA180" s="263">
        <v>29605333</v>
      </c>
      <c r="AB180" s="168">
        <v>44228</v>
      </c>
      <c r="AC180" s="168">
        <v>44231</v>
      </c>
      <c r="AD180" s="168">
        <v>44442</v>
      </c>
      <c r="AE180" s="143">
        <v>210</v>
      </c>
      <c r="AF180" s="143">
        <v>0</v>
      </c>
      <c r="AG180" s="170">
        <v>0</v>
      </c>
      <c r="AH180" s="171" t="s">
        <v>79</v>
      </c>
      <c r="AI180" s="169" t="s">
        <v>79</v>
      </c>
      <c r="AJ180" s="169" t="s">
        <v>79</v>
      </c>
      <c r="AK180" s="169" t="s">
        <v>79</v>
      </c>
      <c r="AL180" s="143" t="s">
        <v>79</v>
      </c>
      <c r="AM180" s="143" t="s">
        <v>79</v>
      </c>
      <c r="AN180" s="143" t="s">
        <v>2610</v>
      </c>
      <c r="AO180" s="143" t="s">
        <v>79</v>
      </c>
      <c r="AP180" s="144">
        <f t="shared" si="5"/>
        <v>0.99047617932418874</v>
      </c>
      <c r="AQ180" s="35"/>
      <c r="AR180" s="35"/>
      <c r="AS180" s="35"/>
      <c r="AT180" s="35"/>
      <c r="AU180" s="35"/>
      <c r="AV180" s="35"/>
    </row>
    <row r="181" spans="1:48" s="145" customFormat="1" ht="27.95" customHeight="1" x14ac:dyDescent="0.25">
      <c r="A181" s="126" t="s">
        <v>1600</v>
      </c>
      <c r="B181" s="126">
        <v>2021</v>
      </c>
      <c r="C181" s="126" t="s">
        <v>2843</v>
      </c>
      <c r="D181" s="127" t="s">
        <v>2844</v>
      </c>
      <c r="E181" s="128" t="s">
        <v>54</v>
      </c>
      <c r="F181" s="129" t="s">
        <v>27</v>
      </c>
      <c r="G181" s="130" t="s">
        <v>75</v>
      </c>
      <c r="H181" s="131" t="s">
        <v>472</v>
      </c>
      <c r="I181" s="132" t="s">
        <v>49</v>
      </c>
      <c r="J181" s="147" t="s">
        <v>223</v>
      </c>
      <c r="K181" s="133">
        <v>57</v>
      </c>
      <c r="L181" s="134" t="str">
        <f>IF(ISERROR(VLOOKUP(K181,#REF!,2,FALSE))," ",VLOOKUP(K181,#REF!,2,FALSE))</f>
        <v xml:space="preserve"> </v>
      </c>
      <c r="M181" s="134" t="str">
        <f>IF(ISERROR(VLOOKUP(K181,#REF!,3,FALSE))," ",VLOOKUP(K181,#REF!,3,FALSE))</f>
        <v xml:space="preserve"> </v>
      </c>
      <c r="N181" s="135" t="s">
        <v>2553</v>
      </c>
      <c r="O181" s="179">
        <v>0</v>
      </c>
      <c r="P181" s="137" t="s">
        <v>2184</v>
      </c>
      <c r="Q181" s="138" t="s">
        <v>1110</v>
      </c>
      <c r="R181" s="137" t="s">
        <v>295</v>
      </c>
      <c r="S181" s="137" t="s">
        <v>79</v>
      </c>
      <c r="T181" s="139" t="s">
        <v>79</v>
      </c>
      <c r="U181" s="140" t="s">
        <v>79</v>
      </c>
      <c r="V181" s="165">
        <v>39050000</v>
      </c>
      <c r="W181" s="141">
        <v>-10295000</v>
      </c>
      <c r="X181" s="142"/>
      <c r="Y181" s="148"/>
      <c r="Z181" s="260">
        <f t="shared" si="4"/>
        <v>28755000</v>
      </c>
      <c r="AA181" s="263">
        <v>27335000</v>
      </c>
      <c r="AB181" s="168">
        <v>44232</v>
      </c>
      <c r="AC181" s="168">
        <v>44237</v>
      </c>
      <c r="AD181" s="168">
        <v>44561</v>
      </c>
      <c r="AE181" s="143">
        <v>330</v>
      </c>
      <c r="AF181" s="143">
        <v>0</v>
      </c>
      <c r="AG181" s="170">
        <v>0</v>
      </c>
      <c r="AH181" s="171" t="s">
        <v>79</v>
      </c>
      <c r="AI181" s="169" t="s">
        <v>79</v>
      </c>
      <c r="AJ181" s="169" t="s">
        <v>79</v>
      </c>
      <c r="AK181" s="169" t="s">
        <v>79</v>
      </c>
      <c r="AL181" s="143" t="s">
        <v>79</v>
      </c>
      <c r="AM181" s="143" t="s">
        <v>79</v>
      </c>
      <c r="AN181" s="143" t="s">
        <v>2610</v>
      </c>
      <c r="AO181" s="143" t="s">
        <v>79</v>
      </c>
      <c r="AP181" s="144">
        <f t="shared" si="5"/>
        <v>0.95061728395061729</v>
      </c>
      <c r="AQ181" s="35"/>
      <c r="AR181" s="35"/>
      <c r="AS181" s="35"/>
      <c r="AT181" s="35"/>
      <c r="AU181" s="35"/>
      <c r="AV181" s="35"/>
    </row>
    <row r="182" spans="1:48" s="145" customFormat="1" ht="27.95" customHeight="1" x14ac:dyDescent="0.25">
      <c r="A182" s="126" t="s">
        <v>1600</v>
      </c>
      <c r="B182" s="126">
        <v>2021</v>
      </c>
      <c r="C182" s="126" t="s">
        <v>2843</v>
      </c>
      <c r="D182" s="127" t="s">
        <v>2844</v>
      </c>
      <c r="E182" s="128" t="s">
        <v>54</v>
      </c>
      <c r="F182" s="129" t="s">
        <v>27</v>
      </c>
      <c r="G182" s="130" t="s">
        <v>75</v>
      </c>
      <c r="H182" s="131" t="s">
        <v>473</v>
      </c>
      <c r="I182" s="132" t="s">
        <v>49</v>
      </c>
      <c r="J182" s="147" t="s">
        <v>223</v>
      </c>
      <c r="K182" s="133">
        <v>57</v>
      </c>
      <c r="L182" s="134" t="str">
        <f>IF(ISERROR(VLOOKUP(K182,#REF!,2,FALSE))," ",VLOOKUP(K182,#REF!,2,FALSE))</f>
        <v xml:space="preserve"> </v>
      </c>
      <c r="M182" s="134" t="str">
        <f>IF(ISERROR(VLOOKUP(K182,#REF!,3,FALSE))," ",VLOOKUP(K182,#REF!,3,FALSE))</f>
        <v xml:space="preserve"> </v>
      </c>
      <c r="N182" s="135" t="s">
        <v>2553</v>
      </c>
      <c r="O182" s="179">
        <v>0</v>
      </c>
      <c r="P182" s="137" t="s">
        <v>2185</v>
      </c>
      <c r="Q182" s="138" t="s">
        <v>1111</v>
      </c>
      <c r="R182" s="137" t="s">
        <v>295</v>
      </c>
      <c r="S182" s="137" t="s">
        <v>79</v>
      </c>
      <c r="T182" s="139" t="s">
        <v>79</v>
      </c>
      <c r="U182" s="140" t="s">
        <v>79</v>
      </c>
      <c r="V182" s="165">
        <v>10295000</v>
      </c>
      <c r="W182" s="141">
        <v>-1065000</v>
      </c>
      <c r="X182" s="142"/>
      <c r="Y182" s="148"/>
      <c r="Z182" s="260">
        <f t="shared" si="4"/>
        <v>9230000</v>
      </c>
      <c r="AA182" s="263">
        <v>5680000</v>
      </c>
      <c r="AB182" s="168">
        <v>44232</v>
      </c>
      <c r="AC182" s="168">
        <v>44237</v>
      </c>
      <c r="AD182" s="168">
        <v>44561</v>
      </c>
      <c r="AE182" s="143">
        <v>330</v>
      </c>
      <c r="AF182" s="143">
        <v>0</v>
      </c>
      <c r="AG182" s="170">
        <v>0</v>
      </c>
      <c r="AH182" s="171" t="s">
        <v>79</v>
      </c>
      <c r="AI182" s="169" t="s">
        <v>79</v>
      </c>
      <c r="AJ182" s="169" t="s">
        <v>79</v>
      </c>
      <c r="AK182" s="169" t="s">
        <v>79</v>
      </c>
      <c r="AL182" s="143" t="s">
        <v>79</v>
      </c>
      <c r="AM182" s="143" t="s">
        <v>79</v>
      </c>
      <c r="AN182" s="143" t="s">
        <v>2610</v>
      </c>
      <c r="AO182" s="143" t="s">
        <v>79</v>
      </c>
      <c r="AP182" s="144">
        <f t="shared" si="5"/>
        <v>0.61538461538461542</v>
      </c>
      <c r="AQ182" s="35"/>
      <c r="AR182" s="35"/>
      <c r="AS182" s="35"/>
      <c r="AT182" s="35"/>
      <c r="AU182" s="35"/>
      <c r="AV182" s="35"/>
    </row>
    <row r="183" spans="1:48" s="145" customFormat="1" ht="27.95" customHeight="1" x14ac:dyDescent="0.25">
      <c r="A183" s="126" t="s">
        <v>1601</v>
      </c>
      <c r="B183" s="126">
        <v>2021</v>
      </c>
      <c r="C183" s="126" t="s">
        <v>2845</v>
      </c>
      <c r="D183" s="127" t="s">
        <v>2846</v>
      </c>
      <c r="E183" s="128" t="s">
        <v>54</v>
      </c>
      <c r="F183" s="129" t="s">
        <v>27</v>
      </c>
      <c r="G183" s="130" t="s">
        <v>75</v>
      </c>
      <c r="H183" s="131" t="s">
        <v>474</v>
      </c>
      <c r="I183" s="132" t="s">
        <v>49</v>
      </c>
      <c r="J183" s="147" t="s">
        <v>223</v>
      </c>
      <c r="K183" s="133">
        <v>57</v>
      </c>
      <c r="L183" s="134" t="str">
        <f>IF(ISERROR(VLOOKUP(K183,#REF!,2,FALSE))," ",VLOOKUP(K183,#REF!,2,FALSE))</f>
        <v xml:space="preserve"> </v>
      </c>
      <c r="M183" s="134" t="str">
        <f>IF(ISERROR(VLOOKUP(K183,#REF!,3,FALSE))," ",VLOOKUP(K183,#REF!,3,FALSE))</f>
        <v xml:space="preserve"> </v>
      </c>
      <c r="N183" s="135" t="s">
        <v>2553</v>
      </c>
      <c r="O183" s="179">
        <v>0</v>
      </c>
      <c r="P183" s="137" t="s">
        <v>2186</v>
      </c>
      <c r="Q183" s="138" t="s">
        <v>1112</v>
      </c>
      <c r="R183" s="137" t="s">
        <v>295</v>
      </c>
      <c r="S183" s="137" t="s">
        <v>79</v>
      </c>
      <c r="T183" s="139" t="s">
        <v>79</v>
      </c>
      <c r="U183" s="140" t="s">
        <v>79</v>
      </c>
      <c r="V183" s="165">
        <v>66990000</v>
      </c>
      <c r="W183" s="141">
        <v>-28234667</v>
      </c>
      <c r="X183" s="142"/>
      <c r="Y183" s="148"/>
      <c r="Z183" s="260">
        <f t="shared" si="4"/>
        <v>38755333</v>
      </c>
      <c r="AA183" s="263">
        <v>38755333</v>
      </c>
      <c r="AB183" s="168">
        <v>44228</v>
      </c>
      <c r="AC183" s="168">
        <v>44229</v>
      </c>
      <c r="AD183" s="168">
        <v>44335</v>
      </c>
      <c r="AE183" s="143">
        <v>315</v>
      </c>
      <c r="AF183" s="143">
        <v>0</v>
      </c>
      <c r="AG183" s="170">
        <v>0</v>
      </c>
      <c r="AH183" s="171" t="s">
        <v>79</v>
      </c>
      <c r="AI183" s="169" t="s">
        <v>79</v>
      </c>
      <c r="AJ183" s="169" t="s">
        <v>79</v>
      </c>
      <c r="AK183" s="169" t="s">
        <v>79</v>
      </c>
      <c r="AL183" s="143" t="s">
        <v>79</v>
      </c>
      <c r="AM183" s="143" t="s">
        <v>79</v>
      </c>
      <c r="AN183" s="143" t="s">
        <v>2610</v>
      </c>
      <c r="AO183" s="143" t="s">
        <v>79</v>
      </c>
      <c r="AP183" s="144">
        <f t="shared" si="5"/>
        <v>1</v>
      </c>
      <c r="AQ183" s="35"/>
      <c r="AR183" s="35"/>
      <c r="AS183" s="35"/>
      <c r="AT183" s="35"/>
      <c r="AU183" s="35"/>
      <c r="AV183" s="35"/>
    </row>
    <row r="184" spans="1:48" s="145" customFormat="1" ht="27.95" customHeight="1" x14ac:dyDescent="0.25">
      <c r="A184" s="126" t="s">
        <v>1602</v>
      </c>
      <c r="B184" s="126">
        <v>2021</v>
      </c>
      <c r="C184" s="126" t="s">
        <v>2847</v>
      </c>
      <c r="D184" s="127" t="s">
        <v>2848</v>
      </c>
      <c r="E184" s="128" t="s">
        <v>54</v>
      </c>
      <c r="F184" s="129" t="s">
        <v>27</v>
      </c>
      <c r="G184" s="130" t="s">
        <v>75</v>
      </c>
      <c r="H184" s="131" t="s">
        <v>475</v>
      </c>
      <c r="I184" s="132" t="s">
        <v>49</v>
      </c>
      <c r="J184" s="147" t="s">
        <v>223</v>
      </c>
      <c r="K184" s="133">
        <v>55</v>
      </c>
      <c r="L184" s="134" t="str">
        <f>IF(ISERROR(VLOOKUP(K184,#REF!,2,FALSE))," ",VLOOKUP(K184,#REF!,2,FALSE))</f>
        <v xml:space="preserve"> </v>
      </c>
      <c r="M184" s="134" t="str">
        <f>IF(ISERROR(VLOOKUP(K184,#REF!,3,FALSE))," ",VLOOKUP(K184,#REF!,3,FALSE))</f>
        <v xml:space="preserve"> </v>
      </c>
      <c r="N184" s="135" t="s">
        <v>2572</v>
      </c>
      <c r="O184" s="179">
        <v>0</v>
      </c>
      <c r="P184" s="137" t="s">
        <v>2187</v>
      </c>
      <c r="Q184" s="138" t="s">
        <v>1113</v>
      </c>
      <c r="R184" s="137" t="s">
        <v>295</v>
      </c>
      <c r="S184" s="137" t="s">
        <v>79</v>
      </c>
      <c r="T184" s="139" t="s">
        <v>79</v>
      </c>
      <c r="U184" s="140" t="s">
        <v>79</v>
      </c>
      <c r="V184" s="165">
        <v>88000000</v>
      </c>
      <c r="W184" s="141">
        <v>0</v>
      </c>
      <c r="X184" s="142">
        <v>1</v>
      </c>
      <c r="Y184" s="148">
        <v>3200000</v>
      </c>
      <c r="Z184" s="260">
        <f t="shared" si="4"/>
        <v>91200000</v>
      </c>
      <c r="AA184" s="263">
        <v>79466667</v>
      </c>
      <c r="AB184" s="168">
        <v>44229</v>
      </c>
      <c r="AC184" s="168">
        <v>44230</v>
      </c>
      <c r="AD184" s="168">
        <v>44575</v>
      </c>
      <c r="AE184" s="143">
        <v>330</v>
      </c>
      <c r="AF184" s="143">
        <v>1</v>
      </c>
      <c r="AG184" s="170">
        <v>14</v>
      </c>
      <c r="AH184" s="171" t="s">
        <v>79</v>
      </c>
      <c r="AI184" s="169" t="s">
        <v>79</v>
      </c>
      <c r="AJ184" s="169" t="s">
        <v>79</v>
      </c>
      <c r="AK184" s="169" t="s">
        <v>79</v>
      </c>
      <c r="AL184" s="143" t="s">
        <v>79</v>
      </c>
      <c r="AM184" s="143" t="s">
        <v>79</v>
      </c>
      <c r="AN184" s="143" t="s">
        <v>2610</v>
      </c>
      <c r="AO184" s="143" t="s">
        <v>79</v>
      </c>
      <c r="AP184" s="144">
        <f t="shared" si="5"/>
        <v>0.87134503289473686</v>
      </c>
      <c r="AQ184" s="35"/>
      <c r="AR184" s="35"/>
      <c r="AS184" s="35"/>
      <c r="AT184" s="35"/>
      <c r="AU184" s="35"/>
      <c r="AV184" s="35"/>
    </row>
    <row r="185" spans="1:48" s="145" customFormat="1" ht="27.95" customHeight="1" x14ac:dyDescent="0.25">
      <c r="A185" s="126" t="s">
        <v>1603</v>
      </c>
      <c r="B185" s="126">
        <v>2021</v>
      </c>
      <c r="C185" s="126"/>
      <c r="D185" s="127"/>
      <c r="E185" s="128" t="s">
        <v>70</v>
      </c>
      <c r="F185" s="128" t="s">
        <v>70</v>
      </c>
      <c r="G185" s="130"/>
      <c r="H185" s="131" t="s">
        <v>476</v>
      </c>
      <c r="I185" s="132" t="s">
        <v>48</v>
      </c>
      <c r="J185" s="147" t="s">
        <v>223</v>
      </c>
      <c r="K185" s="133" t="s">
        <v>79</v>
      </c>
      <c r="L185" s="134" t="str">
        <f>IF(ISERROR(VLOOKUP(K185,#REF!,2,FALSE))," ",VLOOKUP(K185,#REF!,2,FALSE))</f>
        <v xml:space="preserve"> </v>
      </c>
      <c r="M185" s="134" t="str">
        <f>IF(ISERROR(VLOOKUP(K185,#REF!,3,FALSE))," ",VLOOKUP(K185,#REF!,3,FALSE))</f>
        <v xml:space="preserve"> </v>
      </c>
      <c r="N185" s="135" t="s">
        <v>2562</v>
      </c>
      <c r="O185" s="179">
        <v>0</v>
      </c>
      <c r="P185" s="137" t="s">
        <v>2040</v>
      </c>
      <c r="Q185" s="138" t="s">
        <v>966</v>
      </c>
      <c r="R185" s="137" t="s">
        <v>295</v>
      </c>
      <c r="S185" s="137" t="s">
        <v>79</v>
      </c>
      <c r="T185" s="139" t="s">
        <v>79</v>
      </c>
      <c r="U185" s="140" t="s">
        <v>79</v>
      </c>
      <c r="V185" s="165">
        <v>270000</v>
      </c>
      <c r="W185" s="141">
        <v>0</v>
      </c>
      <c r="X185" s="142"/>
      <c r="Y185" s="148"/>
      <c r="Z185" s="260">
        <f t="shared" si="4"/>
        <v>270000</v>
      </c>
      <c r="AA185" s="263">
        <v>270000</v>
      </c>
      <c r="AB185" s="168"/>
      <c r="AC185" s="168"/>
      <c r="AD185" s="168"/>
      <c r="AE185" s="143"/>
      <c r="AF185" s="143">
        <v>0</v>
      </c>
      <c r="AG185" s="170">
        <v>0</v>
      </c>
      <c r="AH185" s="171" t="s">
        <v>79</v>
      </c>
      <c r="AI185" s="169" t="s">
        <v>79</v>
      </c>
      <c r="AJ185" s="169" t="s">
        <v>79</v>
      </c>
      <c r="AK185" s="169" t="s">
        <v>79</v>
      </c>
      <c r="AL185" s="143" t="s">
        <v>79</v>
      </c>
      <c r="AM185" s="143" t="s">
        <v>79</v>
      </c>
      <c r="AN185" s="143" t="s">
        <v>2610</v>
      </c>
      <c r="AO185" s="143" t="s">
        <v>79</v>
      </c>
      <c r="AP185" s="144">
        <f t="shared" si="5"/>
        <v>1</v>
      </c>
      <c r="AQ185" s="35"/>
      <c r="AR185" s="35"/>
      <c r="AS185" s="35"/>
      <c r="AT185" s="35"/>
      <c r="AU185" s="35"/>
      <c r="AV185" s="35"/>
    </row>
    <row r="186" spans="1:48" s="145" customFormat="1" ht="27.95" customHeight="1" x14ac:dyDescent="0.25">
      <c r="A186" s="126" t="s">
        <v>1604</v>
      </c>
      <c r="B186" s="126">
        <v>2021</v>
      </c>
      <c r="C186" s="126" t="s">
        <v>2849</v>
      </c>
      <c r="D186" s="127" t="s">
        <v>2850</v>
      </c>
      <c r="E186" s="128" t="s">
        <v>64</v>
      </c>
      <c r="F186" s="129" t="s">
        <v>27</v>
      </c>
      <c r="G186" s="130" t="s">
        <v>64</v>
      </c>
      <c r="H186" s="131" t="s">
        <v>477</v>
      </c>
      <c r="I186" s="132" t="s">
        <v>48</v>
      </c>
      <c r="J186" s="147" t="s">
        <v>223</v>
      </c>
      <c r="K186" s="133" t="s">
        <v>79</v>
      </c>
      <c r="L186" s="134" t="str">
        <f>IF(ISERROR(VLOOKUP(K186,#REF!,2,FALSE))," ",VLOOKUP(K186,#REF!,2,FALSE))</f>
        <v xml:space="preserve"> </v>
      </c>
      <c r="M186" s="134" t="str">
        <f>IF(ISERROR(VLOOKUP(K186,#REF!,3,FALSE))," ",VLOOKUP(K186,#REF!,3,FALSE))</f>
        <v xml:space="preserve"> </v>
      </c>
      <c r="N186" s="135" t="s">
        <v>2573</v>
      </c>
      <c r="O186" s="136">
        <v>1</v>
      </c>
      <c r="P186" s="137" t="s">
        <v>2188</v>
      </c>
      <c r="Q186" s="138" t="s">
        <v>1114</v>
      </c>
      <c r="R186" s="137" t="s">
        <v>296</v>
      </c>
      <c r="S186" s="137" t="s">
        <v>79</v>
      </c>
      <c r="T186" s="139" t="s">
        <v>79</v>
      </c>
      <c r="U186" s="140" t="s">
        <v>79</v>
      </c>
      <c r="V186" s="165">
        <v>24000000</v>
      </c>
      <c r="W186" s="141">
        <v>0</v>
      </c>
      <c r="X186" s="142"/>
      <c r="Y186" s="148"/>
      <c r="Z186" s="260">
        <f t="shared" si="4"/>
        <v>24000000</v>
      </c>
      <c r="AA186" s="263">
        <v>14556200</v>
      </c>
      <c r="AB186" s="168">
        <v>44239</v>
      </c>
      <c r="AC186" s="168">
        <v>44250</v>
      </c>
      <c r="AD186" s="168">
        <v>44712</v>
      </c>
      <c r="AE186" s="143">
        <v>319</v>
      </c>
      <c r="AF186" s="143">
        <v>1</v>
      </c>
      <c r="AG186" s="170">
        <v>150</v>
      </c>
      <c r="AH186" s="171" t="s">
        <v>79</v>
      </c>
      <c r="AI186" s="169" t="s">
        <v>79</v>
      </c>
      <c r="AJ186" s="169" t="s">
        <v>79</v>
      </c>
      <c r="AK186" s="169" t="s">
        <v>79</v>
      </c>
      <c r="AL186" s="143" t="s">
        <v>79</v>
      </c>
      <c r="AM186" s="143" t="s">
        <v>2610</v>
      </c>
      <c r="AN186" s="143" t="s">
        <v>79</v>
      </c>
      <c r="AO186" s="143" t="s">
        <v>79</v>
      </c>
      <c r="AP186" s="144">
        <f t="shared" si="5"/>
        <v>0.60650833333333332</v>
      </c>
      <c r="AQ186" s="35"/>
      <c r="AR186" s="35"/>
      <c r="AS186" s="35"/>
      <c r="AT186" s="35"/>
      <c r="AU186" s="35"/>
      <c r="AV186" s="35"/>
    </row>
    <row r="187" spans="1:48" s="145" customFormat="1" ht="27.95" customHeight="1" x14ac:dyDescent="0.25">
      <c r="A187" s="126" t="s">
        <v>1605</v>
      </c>
      <c r="B187" s="126">
        <v>2021</v>
      </c>
      <c r="C187" s="126" t="s">
        <v>2851</v>
      </c>
      <c r="D187" s="127" t="s">
        <v>2852</v>
      </c>
      <c r="E187" s="128" t="s">
        <v>54</v>
      </c>
      <c r="F187" s="129" t="s">
        <v>27</v>
      </c>
      <c r="G187" s="130" t="s">
        <v>75</v>
      </c>
      <c r="H187" s="131" t="s">
        <v>478</v>
      </c>
      <c r="I187" s="132" t="s">
        <v>49</v>
      </c>
      <c r="J187" s="147" t="s">
        <v>223</v>
      </c>
      <c r="K187" s="133">
        <v>57</v>
      </c>
      <c r="L187" s="134" t="str">
        <f>IF(ISERROR(VLOOKUP(K187,#REF!,2,FALSE))," ",VLOOKUP(K187,#REF!,2,FALSE))</f>
        <v xml:space="preserve"> </v>
      </c>
      <c r="M187" s="134" t="str">
        <f>IF(ISERROR(VLOOKUP(K187,#REF!,3,FALSE))," ",VLOOKUP(K187,#REF!,3,FALSE))</f>
        <v xml:space="preserve"> </v>
      </c>
      <c r="N187" s="135" t="s">
        <v>2553</v>
      </c>
      <c r="O187" s="179">
        <v>0</v>
      </c>
      <c r="P187" s="137" t="s">
        <v>2189</v>
      </c>
      <c r="Q187" s="138" t="s">
        <v>1115</v>
      </c>
      <c r="R187" s="137" t="s">
        <v>295</v>
      </c>
      <c r="S187" s="137" t="s">
        <v>79</v>
      </c>
      <c r="T187" s="139" t="s">
        <v>79</v>
      </c>
      <c r="U187" s="140" t="s">
        <v>79</v>
      </c>
      <c r="V187" s="165">
        <v>88000000</v>
      </c>
      <c r="W187" s="141">
        <v>-23466667</v>
      </c>
      <c r="X187" s="142"/>
      <c r="Y187" s="148"/>
      <c r="Z187" s="260">
        <f t="shared" si="4"/>
        <v>64533333</v>
      </c>
      <c r="AA187" s="263">
        <v>61066667</v>
      </c>
      <c r="AB187" s="168">
        <v>44229</v>
      </c>
      <c r="AC187" s="168">
        <v>44231</v>
      </c>
      <c r="AD187" s="168">
        <v>44575</v>
      </c>
      <c r="AE187" s="143">
        <v>330</v>
      </c>
      <c r="AF187" s="143">
        <v>1</v>
      </c>
      <c r="AG187" s="170">
        <v>14</v>
      </c>
      <c r="AH187" s="171" t="s">
        <v>79</v>
      </c>
      <c r="AI187" s="169" t="s">
        <v>79</v>
      </c>
      <c r="AJ187" s="169" t="s">
        <v>79</v>
      </c>
      <c r="AK187" s="169" t="s">
        <v>79</v>
      </c>
      <c r="AL187" s="143" t="s">
        <v>79</v>
      </c>
      <c r="AM187" s="143" t="s">
        <v>79</v>
      </c>
      <c r="AN187" s="143" t="s">
        <v>2610</v>
      </c>
      <c r="AO187" s="143" t="s">
        <v>79</v>
      </c>
      <c r="AP187" s="144">
        <f t="shared" si="5"/>
        <v>0.9462810017886415</v>
      </c>
      <c r="AQ187" s="35"/>
      <c r="AR187" s="35"/>
      <c r="AS187" s="35"/>
      <c r="AT187" s="35"/>
      <c r="AU187" s="35"/>
      <c r="AV187" s="35"/>
    </row>
    <row r="188" spans="1:48" s="145" customFormat="1" ht="27.95" customHeight="1" x14ac:dyDescent="0.25">
      <c r="A188" s="126" t="s">
        <v>1605</v>
      </c>
      <c r="B188" s="126">
        <v>2021</v>
      </c>
      <c r="C188" s="126" t="s">
        <v>2851</v>
      </c>
      <c r="D188" s="127" t="s">
        <v>2852</v>
      </c>
      <c r="E188" s="128" t="s">
        <v>54</v>
      </c>
      <c r="F188" s="129" t="s">
        <v>27</v>
      </c>
      <c r="G188" s="130" t="s">
        <v>75</v>
      </c>
      <c r="H188" s="131" t="s">
        <v>479</v>
      </c>
      <c r="I188" s="132" t="s">
        <v>49</v>
      </c>
      <c r="J188" s="147" t="s">
        <v>223</v>
      </c>
      <c r="K188" s="133">
        <v>57</v>
      </c>
      <c r="L188" s="134" t="str">
        <f>IF(ISERROR(VLOOKUP(K188,#REF!,2,FALSE))," ",VLOOKUP(K188,#REF!,2,FALSE))</f>
        <v xml:space="preserve"> </v>
      </c>
      <c r="M188" s="134" t="str">
        <f>IF(ISERROR(VLOOKUP(K188,#REF!,3,FALSE))," ",VLOOKUP(K188,#REF!,3,FALSE))</f>
        <v xml:space="preserve"> </v>
      </c>
      <c r="N188" s="135" t="s">
        <v>2553</v>
      </c>
      <c r="O188" s="179">
        <v>0</v>
      </c>
      <c r="P188" s="137" t="s">
        <v>2190</v>
      </c>
      <c r="Q188" s="138" t="s">
        <v>1116</v>
      </c>
      <c r="R188" s="137" t="s">
        <v>295</v>
      </c>
      <c r="S188" s="137" t="s">
        <v>79</v>
      </c>
      <c r="T188" s="139" t="s">
        <v>79</v>
      </c>
      <c r="U188" s="140" t="s">
        <v>79</v>
      </c>
      <c r="V188" s="165">
        <v>23466667</v>
      </c>
      <c r="W188" s="141">
        <v>0</v>
      </c>
      <c r="X188" s="142">
        <v>1</v>
      </c>
      <c r="Y188" s="148">
        <v>2933333</v>
      </c>
      <c r="Z188" s="260">
        <f t="shared" si="4"/>
        <v>26400000</v>
      </c>
      <c r="AA188" s="263">
        <v>14666667</v>
      </c>
      <c r="AB188" s="168">
        <v>44229</v>
      </c>
      <c r="AC188" s="168">
        <v>44231</v>
      </c>
      <c r="AD188" s="168">
        <v>44575</v>
      </c>
      <c r="AE188" s="143">
        <v>330</v>
      </c>
      <c r="AF188" s="143">
        <v>1</v>
      </c>
      <c r="AG188" s="170">
        <v>14</v>
      </c>
      <c r="AH188" s="171" t="s">
        <v>79</v>
      </c>
      <c r="AI188" s="169" t="s">
        <v>79</v>
      </c>
      <c r="AJ188" s="169" t="s">
        <v>79</v>
      </c>
      <c r="AK188" s="169" t="s">
        <v>79</v>
      </c>
      <c r="AL188" s="143" t="s">
        <v>79</v>
      </c>
      <c r="AM188" s="143" t="s">
        <v>79</v>
      </c>
      <c r="AN188" s="143" t="s">
        <v>2610</v>
      </c>
      <c r="AO188" s="143" t="s">
        <v>79</v>
      </c>
      <c r="AP188" s="144">
        <f t="shared" si="5"/>
        <v>0.55555556818181817</v>
      </c>
      <c r="AQ188" s="35"/>
      <c r="AR188" s="35"/>
      <c r="AS188" s="35"/>
      <c r="AT188" s="35"/>
      <c r="AU188" s="35"/>
      <c r="AV188" s="35"/>
    </row>
    <row r="189" spans="1:48" s="145" customFormat="1" ht="27.95" customHeight="1" x14ac:dyDescent="0.25">
      <c r="A189" s="126" t="s">
        <v>1606</v>
      </c>
      <c r="B189" s="126">
        <v>2021</v>
      </c>
      <c r="C189" s="126" t="s">
        <v>2853</v>
      </c>
      <c r="D189" s="127" t="s">
        <v>2852</v>
      </c>
      <c r="E189" s="128" t="s">
        <v>54</v>
      </c>
      <c r="F189" s="129" t="s">
        <v>27</v>
      </c>
      <c r="G189" s="130" t="s">
        <v>75</v>
      </c>
      <c r="H189" s="131" t="s">
        <v>480</v>
      </c>
      <c r="I189" s="132" t="s">
        <v>49</v>
      </c>
      <c r="J189" s="147" t="s">
        <v>223</v>
      </c>
      <c r="K189" s="133">
        <v>57</v>
      </c>
      <c r="L189" s="134" t="str">
        <f>IF(ISERROR(VLOOKUP(K189,#REF!,2,FALSE))," ",VLOOKUP(K189,#REF!,2,FALSE))</f>
        <v xml:space="preserve"> </v>
      </c>
      <c r="M189" s="134" t="str">
        <f>IF(ISERROR(VLOOKUP(K189,#REF!,3,FALSE))," ",VLOOKUP(K189,#REF!,3,FALSE))</f>
        <v xml:space="preserve"> </v>
      </c>
      <c r="N189" s="135" t="s">
        <v>2553</v>
      </c>
      <c r="O189" s="179">
        <v>0</v>
      </c>
      <c r="P189" s="137" t="s">
        <v>2191</v>
      </c>
      <c r="Q189" s="138" t="s">
        <v>1117</v>
      </c>
      <c r="R189" s="137" t="s">
        <v>295</v>
      </c>
      <c r="S189" s="137" t="s">
        <v>79</v>
      </c>
      <c r="T189" s="139" t="s">
        <v>79</v>
      </c>
      <c r="U189" s="140" t="s">
        <v>79</v>
      </c>
      <c r="V189" s="165">
        <v>44835000</v>
      </c>
      <c r="W189" s="141">
        <v>0</v>
      </c>
      <c r="X189" s="142">
        <v>1</v>
      </c>
      <c r="Y189" s="148">
        <v>3700667</v>
      </c>
      <c r="Z189" s="260">
        <f t="shared" si="4"/>
        <v>48535667</v>
      </c>
      <c r="AA189" s="263">
        <v>41703667</v>
      </c>
      <c r="AB189" s="168">
        <v>44229</v>
      </c>
      <c r="AC189" s="168">
        <v>44231</v>
      </c>
      <c r="AD189" s="168">
        <v>44575</v>
      </c>
      <c r="AE189" s="143">
        <v>330</v>
      </c>
      <c r="AF189" s="143">
        <v>1</v>
      </c>
      <c r="AG189" s="170">
        <v>14</v>
      </c>
      <c r="AH189" s="171" t="s">
        <v>79</v>
      </c>
      <c r="AI189" s="169" t="s">
        <v>79</v>
      </c>
      <c r="AJ189" s="169" t="s">
        <v>79</v>
      </c>
      <c r="AK189" s="169" t="s">
        <v>79</v>
      </c>
      <c r="AL189" s="143" t="s">
        <v>79</v>
      </c>
      <c r="AM189" s="143" t="s">
        <v>79</v>
      </c>
      <c r="AN189" s="143" t="s">
        <v>2610</v>
      </c>
      <c r="AO189" s="143" t="s">
        <v>79</v>
      </c>
      <c r="AP189" s="144">
        <f t="shared" si="5"/>
        <v>0.85923753762362021</v>
      </c>
      <c r="AQ189" s="35"/>
      <c r="AR189" s="35"/>
      <c r="AS189" s="35"/>
      <c r="AT189" s="35"/>
      <c r="AU189" s="35"/>
      <c r="AV189" s="35"/>
    </row>
    <row r="190" spans="1:48" s="145" customFormat="1" ht="27.95" customHeight="1" x14ac:dyDescent="0.25">
      <c r="A190" s="126" t="s">
        <v>1607</v>
      </c>
      <c r="B190" s="126">
        <v>2021</v>
      </c>
      <c r="C190" s="126"/>
      <c r="D190" s="127"/>
      <c r="E190" s="128" t="s">
        <v>70</v>
      </c>
      <c r="F190" s="128" t="s">
        <v>70</v>
      </c>
      <c r="G190" s="130"/>
      <c r="H190" s="131" t="s">
        <v>481</v>
      </c>
      <c r="I190" s="132" t="s">
        <v>49</v>
      </c>
      <c r="J190" s="147" t="s">
        <v>223</v>
      </c>
      <c r="K190" s="133">
        <v>33</v>
      </c>
      <c r="L190" s="134" t="str">
        <f>IF(ISERROR(VLOOKUP(K190,#REF!,2,FALSE))," ",VLOOKUP(K190,#REF!,2,FALSE))</f>
        <v xml:space="preserve"> </v>
      </c>
      <c r="M190" s="134" t="str">
        <f>IF(ISERROR(VLOOKUP(K190,#REF!,3,FALSE))," ",VLOOKUP(K190,#REF!,3,FALSE))</f>
        <v xml:space="preserve"> </v>
      </c>
      <c r="N190" s="135" t="s">
        <v>2555</v>
      </c>
      <c r="O190" s="179">
        <v>0</v>
      </c>
      <c r="P190" s="137" t="s">
        <v>2167</v>
      </c>
      <c r="Q190" s="138" t="s">
        <v>1093</v>
      </c>
      <c r="R190" s="137" t="s">
        <v>295</v>
      </c>
      <c r="S190" s="137" t="s">
        <v>79</v>
      </c>
      <c r="T190" s="139" t="s">
        <v>79</v>
      </c>
      <c r="U190" s="140" t="s">
        <v>79</v>
      </c>
      <c r="V190" s="165">
        <v>177700</v>
      </c>
      <c r="W190" s="141">
        <v>0</v>
      </c>
      <c r="X190" s="142"/>
      <c r="Y190" s="148"/>
      <c r="Z190" s="260">
        <f t="shared" si="4"/>
        <v>177700</v>
      </c>
      <c r="AA190" s="263">
        <v>177700</v>
      </c>
      <c r="AB190" s="168"/>
      <c r="AC190" s="168"/>
      <c r="AD190" s="168"/>
      <c r="AE190" s="143"/>
      <c r="AF190" s="143">
        <v>0</v>
      </c>
      <c r="AG190" s="170">
        <v>0</v>
      </c>
      <c r="AH190" s="171" t="s">
        <v>79</v>
      </c>
      <c r="AI190" s="169" t="s">
        <v>79</v>
      </c>
      <c r="AJ190" s="169" t="s">
        <v>79</v>
      </c>
      <c r="AK190" s="169" t="s">
        <v>79</v>
      </c>
      <c r="AL190" s="143" t="s">
        <v>79</v>
      </c>
      <c r="AM190" s="143" t="s">
        <v>79</v>
      </c>
      <c r="AN190" s="143" t="s">
        <v>2610</v>
      </c>
      <c r="AO190" s="143" t="s">
        <v>79</v>
      </c>
      <c r="AP190" s="144">
        <f t="shared" si="5"/>
        <v>1</v>
      </c>
      <c r="AQ190" s="35"/>
      <c r="AR190" s="35"/>
      <c r="AS190" s="35"/>
      <c r="AT190" s="35"/>
      <c r="AU190" s="35"/>
      <c r="AV190" s="35"/>
    </row>
    <row r="191" spans="1:48" s="145" customFormat="1" ht="27.95" customHeight="1" x14ac:dyDescent="0.25">
      <c r="A191" s="126" t="s">
        <v>1607</v>
      </c>
      <c r="B191" s="126">
        <v>2021</v>
      </c>
      <c r="C191" s="126"/>
      <c r="D191" s="127"/>
      <c r="E191" s="128" t="s">
        <v>70</v>
      </c>
      <c r="F191" s="128" t="s">
        <v>70</v>
      </c>
      <c r="G191" s="130"/>
      <c r="H191" s="131" t="s">
        <v>481</v>
      </c>
      <c r="I191" s="132" t="s">
        <v>49</v>
      </c>
      <c r="J191" s="147" t="s">
        <v>223</v>
      </c>
      <c r="K191" s="133">
        <v>34</v>
      </c>
      <c r="L191" s="134" t="str">
        <f>IF(ISERROR(VLOOKUP(K191,#REF!,2,FALSE))," ",VLOOKUP(K191,#REF!,2,FALSE))</f>
        <v xml:space="preserve"> </v>
      </c>
      <c r="M191" s="134" t="str">
        <f>IF(ISERROR(VLOOKUP(K191,#REF!,3,FALSE))," ",VLOOKUP(K191,#REF!,3,FALSE))</f>
        <v xml:space="preserve"> </v>
      </c>
      <c r="N191" s="135" t="s">
        <v>2568</v>
      </c>
      <c r="O191" s="179">
        <v>0</v>
      </c>
      <c r="P191" s="137" t="s">
        <v>2167</v>
      </c>
      <c r="Q191" s="138" t="s">
        <v>1093</v>
      </c>
      <c r="R191" s="137" t="s">
        <v>295</v>
      </c>
      <c r="S191" s="137" t="s">
        <v>79</v>
      </c>
      <c r="T191" s="139" t="s">
        <v>79</v>
      </c>
      <c r="U191" s="140" t="s">
        <v>79</v>
      </c>
      <c r="V191" s="165">
        <v>177700</v>
      </c>
      <c r="W191" s="141">
        <v>0</v>
      </c>
      <c r="X191" s="142"/>
      <c r="Y191" s="148"/>
      <c r="Z191" s="260">
        <f t="shared" si="4"/>
        <v>177700</v>
      </c>
      <c r="AA191" s="263">
        <v>177700</v>
      </c>
      <c r="AB191" s="168"/>
      <c r="AC191" s="168"/>
      <c r="AD191" s="168"/>
      <c r="AE191" s="143"/>
      <c r="AF191" s="143">
        <v>0</v>
      </c>
      <c r="AG191" s="170">
        <v>0</v>
      </c>
      <c r="AH191" s="171" t="s">
        <v>79</v>
      </c>
      <c r="AI191" s="169" t="s">
        <v>79</v>
      </c>
      <c r="AJ191" s="169" t="s">
        <v>79</v>
      </c>
      <c r="AK191" s="169" t="s">
        <v>79</v>
      </c>
      <c r="AL191" s="143" t="s">
        <v>79</v>
      </c>
      <c r="AM191" s="143" t="s">
        <v>79</v>
      </c>
      <c r="AN191" s="143" t="s">
        <v>2610</v>
      </c>
      <c r="AO191" s="143" t="s">
        <v>79</v>
      </c>
      <c r="AP191" s="144">
        <f t="shared" si="5"/>
        <v>1</v>
      </c>
      <c r="AQ191" s="35"/>
      <c r="AR191" s="35"/>
      <c r="AS191" s="35"/>
      <c r="AT191" s="35"/>
      <c r="AU191" s="35"/>
      <c r="AV191" s="35"/>
    </row>
    <row r="192" spans="1:48" s="145" customFormat="1" ht="27.95" customHeight="1" x14ac:dyDescent="0.25">
      <c r="A192" s="126" t="s">
        <v>1607</v>
      </c>
      <c r="B192" s="126">
        <v>2021</v>
      </c>
      <c r="C192" s="126"/>
      <c r="D192" s="127"/>
      <c r="E192" s="128" t="s">
        <v>70</v>
      </c>
      <c r="F192" s="128" t="s">
        <v>70</v>
      </c>
      <c r="G192" s="130"/>
      <c r="H192" s="131" t="s">
        <v>481</v>
      </c>
      <c r="I192" s="132" t="s">
        <v>49</v>
      </c>
      <c r="J192" s="147" t="s">
        <v>223</v>
      </c>
      <c r="K192" s="133">
        <v>57</v>
      </c>
      <c r="L192" s="134" t="str">
        <f>IF(ISERROR(VLOOKUP(K192,#REF!,2,FALSE))," ",VLOOKUP(K192,#REF!,2,FALSE))</f>
        <v xml:space="preserve"> </v>
      </c>
      <c r="M192" s="134" t="str">
        <f>IF(ISERROR(VLOOKUP(K192,#REF!,3,FALSE))," ",VLOOKUP(K192,#REF!,3,FALSE))</f>
        <v xml:space="preserve"> </v>
      </c>
      <c r="N192" s="135" t="s">
        <v>2553</v>
      </c>
      <c r="O192" s="179">
        <v>0</v>
      </c>
      <c r="P192" s="137" t="s">
        <v>2167</v>
      </c>
      <c r="Q192" s="138" t="s">
        <v>1093</v>
      </c>
      <c r="R192" s="137" t="s">
        <v>295</v>
      </c>
      <c r="S192" s="137" t="s">
        <v>79</v>
      </c>
      <c r="T192" s="139" t="s">
        <v>79</v>
      </c>
      <c r="U192" s="140" t="s">
        <v>79</v>
      </c>
      <c r="V192" s="165">
        <v>853400</v>
      </c>
      <c r="W192" s="141">
        <v>0</v>
      </c>
      <c r="X192" s="142"/>
      <c r="Y192" s="148"/>
      <c r="Z192" s="260">
        <f t="shared" si="4"/>
        <v>853400</v>
      </c>
      <c r="AA192" s="263">
        <v>853400</v>
      </c>
      <c r="AB192" s="168"/>
      <c r="AC192" s="168"/>
      <c r="AD192" s="168"/>
      <c r="AE192" s="143"/>
      <c r="AF192" s="143">
        <v>0</v>
      </c>
      <c r="AG192" s="170">
        <v>0</v>
      </c>
      <c r="AH192" s="171" t="s">
        <v>79</v>
      </c>
      <c r="AI192" s="169" t="s">
        <v>79</v>
      </c>
      <c r="AJ192" s="169" t="s">
        <v>79</v>
      </c>
      <c r="AK192" s="169" t="s">
        <v>79</v>
      </c>
      <c r="AL192" s="143" t="s">
        <v>79</v>
      </c>
      <c r="AM192" s="143" t="s">
        <v>79</v>
      </c>
      <c r="AN192" s="143" t="s">
        <v>2610</v>
      </c>
      <c r="AO192" s="143" t="s">
        <v>79</v>
      </c>
      <c r="AP192" s="144">
        <f t="shared" si="5"/>
        <v>1</v>
      </c>
      <c r="AQ192" s="35"/>
      <c r="AR192" s="35"/>
      <c r="AS192" s="35"/>
      <c r="AT192" s="35"/>
      <c r="AU192" s="35"/>
      <c r="AV192" s="35"/>
    </row>
    <row r="193" spans="1:48" s="145" customFormat="1" ht="27.95" customHeight="1" x14ac:dyDescent="0.25">
      <c r="A193" s="126" t="s">
        <v>1607</v>
      </c>
      <c r="B193" s="126">
        <v>2021</v>
      </c>
      <c r="C193" s="126"/>
      <c r="D193" s="127"/>
      <c r="E193" s="128" t="s">
        <v>70</v>
      </c>
      <c r="F193" s="128" t="s">
        <v>70</v>
      </c>
      <c r="G193" s="130"/>
      <c r="H193" s="131" t="s">
        <v>481</v>
      </c>
      <c r="I193" s="132" t="s">
        <v>49</v>
      </c>
      <c r="J193" s="147" t="s">
        <v>223</v>
      </c>
      <c r="K193" s="133">
        <v>57</v>
      </c>
      <c r="L193" s="134" t="str">
        <f>IF(ISERROR(VLOOKUP(K193,#REF!,2,FALSE))," ",VLOOKUP(K193,#REF!,2,FALSE))</f>
        <v xml:space="preserve"> </v>
      </c>
      <c r="M193" s="134" t="str">
        <f>IF(ISERROR(VLOOKUP(K193,#REF!,3,FALSE))," ",VLOOKUP(K193,#REF!,3,FALSE))</f>
        <v xml:space="preserve"> </v>
      </c>
      <c r="N193" s="135" t="s">
        <v>2563</v>
      </c>
      <c r="O193" s="179">
        <v>0</v>
      </c>
      <c r="P193" s="137" t="s">
        <v>2167</v>
      </c>
      <c r="Q193" s="138" t="s">
        <v>1093</v>
      </c>
      <c r="R193" s="137" t="s">
        <v>295</v>
      </c>
      <c r="S193" s="137" t="s">
        <v>79</v>
      </c>
      <c r="T193" s="139" t="s">
        <v>79</v>
      </c>
      <c r="U193" s="140" t="s">
        <v>79</v>
      </c>
      <c r="V193" s="165">
        <v>6985600</v>
      </c>
      <c r="W193" s="141">
        <v>0</v>
      </c>
      <c r="X193" s="142"/>
      <c r="Y193" s="148"/>
      <c r="Z193" s="260">
        <f t="shared" si="4"/>
        <v>6985600</v>
      </c>
      <c r="AA193" s="263">
        <v>6985600</v>
      </c>
      <c r="AB193" s="168"/>
      <c r="AC193" s="168"/>
      <c r="AD193" s="168"/>
      <c r="AE193" s="143"/>
      <c r="AF193" s="143">
        <v>0</v>
      </c>
      <c r="AG193" s="170">
        <v>0</v>
      </c>
      <c r="AH193" s="171" t="s">
        <v>79</v>
      </c>
      <c r="AI193" s="169" t="s">
        <v>79</v>
      </c>
      <c r="AJ193" s="169" t="s">
        <v>79</v>
      </c>
      <c r="AK193" s="169" t="s">
        <v>79</v>
      </c>
      <c r="AL193" s="143" t="s">
        <v>79</v>
      </c>
      <c r="AM193" s="143" t="s">
        <v>79</v>
      </c>
      <c r="AN193" s="143" t="s">
        <v>2610</v>
      </c>
      <c r="AO193" s="143" t="s">
        <v>79</v>
      </c>
      <c r="AP193" s="144">
        <f t="shared" si="5"/>
        <v>1</v>
      </c>
      <c r="AQ193" s="35"/>
      <c r="AR193" s="35"/>
      <c r="AS193" s="35"/>
      <c r="AT193" s="35"/>
      <c r="AU193" s="35"/>
      <c r="AV193" s="35"/>
    </row>
    <row r="194" spans="1:48" s="145" customFormat="1" ht="27.95" customHeight="1" x14ac:dyDescent="0.25">
      <c r="A194" s="126" t="s">
        <v>1607</v>
      </c>
      <c r="B194" s="126">
        <v>2021</v>
      </c>
      <c r="C194" s="126"/>
      <c r="D194" s="127"/>
      <c r="E194" s="128" t="s">
        <v>70</v>
      </c>
      <c r="F194" s="128" t="s">
        <v>70</v>
      </c>
      <c r="G194" s="130"/>
      <c r="H194" s="131" t="s">
        <v>481</v>
      </c>
      <c r="I194" s="132" t="s">
        <v>49</v>
      </c>
      <c r="J194" s="147" t="s">
        <v>223</v>
      </c>
      <c r="K194" s="133">
        <v>27</v>
      </c>
      <c r="L194" s="134" t="str">
        <f>IF(ISERROR(VLOOKUP(K194,#REF!,2,FALSE))," ",VLOOKUP(K194,#REF!,2,FALSE))</f>
        <v xml:space="preserve"> </v>
      </c>
      <c r="M194" s="134" t="str">
        <f>IF(ISERROR(VLOOKUP(K194,#REF!,3,FALSE))," ",VLOOKUP(K194,#REF!,3,FALSE))</f>
        <v xml:space="preserve"> </v>
      </c>
      <c r="N194" s="135" t="s">
        <v>2569</v>
      </c>
      <c r="O194" s="179">
        <v>0</v>
      </c>
      <c r="P194" s="137" t="s">
        <v>2167</v>
      </c>
      <c r="Q194" s="138" t="s">
        <v>1093</v>
      </c>
      <c r="R194" s="137" t="s">
        <v>295</v>
      </c>
      <c r="S194" s="137" t="s">
        <v>79</v>
      </c>
      <c r="T194" s="139" t="s">
        <v>79</v>
      </c>
      <c r="U194" s="140" t="s">
        <v>79</v>
      </c>
      <c r="V194" s="165">
        <v>904800</v>
      </c>
      <c r="W194" s="141">
        <v>0</v>
      </c>
      <c r="X194" s="142"/>
      <c r="Y194" s="148"/>
      <c r="Z194" s="260">
        <f t="shared" si="4"/>
        <v>904800</v>
      </c>
      <c r="AA194" s="263">
        <v>904800</v>
      </c>
      <c r="AB194" s="168"/>
      <c r="AC194" s="168"/>
      <c r="AD194" s="168"/>
      <c r="AE194" s="143"/>
      <c r="AF194" s="143">
        <v>0</v>
      </c>
      <c r="AG194" s="170">
        <v>0</v>
      </c>
      <c r="AH194" s="171" t="s">
        <v>79</v>
      </c>
      <c r="AI194" s="169" t="s">
        <v>79</v>
      </c>
      <c r="AJ194" s="169" t="s">
        <v>79</v>
      </c>
      <c r="AK194" s="169" t="s">
        <v>79</v>
      </c>
      <c r="AL194" s="143" t="s">
        <v>79</v>
      </c>
      <c r="AM194" s="143" t="s">
        <v>79</v>
      </c>
      <c r="AN194" s="143" t="s">
        <v>2610</v>
      </c>
      <c r="AO194" s="143" t="s">
        <v>79</v>
      </c>
      <c r="AP194" s="144">
        <f t="shared" si="5"/>
        <v>1</v>
      </c>
      <c r="AQ194" s="35"/>
      <c r="AR194" s="35"/>
      <c r="AS194" s="35"/>
      <c r="AT194" s="35"/>
      <c r="AU194" s="35"/>
      <c r="AV194" s="35"/>
    </row>
    <row r="195" spans="1:48" s="145" customFormat="1" ht="27.95" customHeight="1" x14ac:dyDescent="0.25">
      <c r="A195" s="126" t="s">
        <v>1607</v>
      </c>
      <c r="B195" s="126">
        <v>2021</v>
      </c>
      <c r="C195" s="126"/>
      <c r="D195" s="127"/>
      <c r="E195" s="128" t="s">
        <v>70</v>
      </c>
      <c r="F195" s="128" t="s">
        <v>70</v>
      </c>
      <c r="G195" s="130"/>
      <c r="H195" s="131" t="s">
        <v>481</v>
      </c>
      <c r="I195" s="132" t="s">
        <v>49</v>
      </c>
      <c r="J195" s="147" t="s">
        <v>223</v>
      </c>
      <c r="K195" s="133">
        <v>49</v>
      </c>
      <c r="L195" s="134" t="str">
        <f>IF(ISERROR(VLOOKUP(K195,#REF!,2,FALSE))," ",VLOOKUP(K195,#REF!,2,FALSE))</f>
        <v xml:space="preserve"> </v>
      </c>
      <c r="M195" s="134" t="str">
        <f>IF(ISERROR(VLOOKUP(K195,#REF!,3,FALSE))," ",VLOOKUP(K195,#REF!,3,FALSE))</f>
        <v xml:space="preserve"> </v>
      </c>
      <c r="N195" s="135" t="s">
        <v>2565</v>
      </c>
      <c r="O195" s="179">
        <v>0</v>
      </c>
      <c r="P195" s="137" t="s">
        <v>2167</v>
      </c>
      <c r="Q195" s="138" t="s">
        <v>1093</v>
      </c>
      <c r="R195" s="137" t="s">
        <v>295</v>
      </c>
      <c r="S195" s="137" t="s">
        <v>79</v>
      </c>
      <c r="T195" s="139" t="s">
        <v>79</v>
      </c>
      <c r="U195" s="140" t="s">
        <v>79</v>
      </c>
      <c r="V195" s="165">
        <v>1176300</v>
      </c>
      <c r="W195" s="141">
        <v>0</v>
      </c>
      <c r="X195" s="142"/>
      <c r="Y195" s="148"/>
      <c r="Z195" s="260">
        <f t="shared" si="4"/>
        <v>1176300</v>
      </c>
      <c r="AA195" s="263">
        <v>1176300</v>
      </c>
      <c r="AB195" s="168"/>
      <c r="AC195" s="168"/>
      <c r="AD195" s="168"/>
      <c r="AE195" s="143"/>
      <c r="AF195" s="143">
        <v>0</v>
      </c>
      <c r="AG195" s="170">
        <v>0</v>
      </c>
      <c r="AH195" s="171" t="s">
        <v>79</v>
      </c>
      <c r="AI195" s="169" t="s">
        <v>79</v>
      </c>
      <c r="AJ195" s="169" t="s">
        <v>79</v>
      </c>
      <c r="AK195" s="169" t="s">
        <v>79</v>
      </c>
      <c r="AL195" s="143" t="s">
        <v>79</v>
      </c>
      <c r="AM195" s="143" t="s">
        <v>79</v>
      </c>
      <c r="AN195" s="143" t="s">
        <v>2610</v>
      </c>
      <c r="AO195" s="143" t="s">
        <v>79</v>
      </c>
      <c r="AP195" s="144">
        <f t="shared" si="5"/>
        <v>1</v>
      </c>
      <c r="AQ195" s="35"/>
      <c r="AR195" s="35"/>
      <c r="AS195" s="35"/>
      <c r="AT195" s="35"/>
      <c r="AU195" s="35"/>
      <c r="AV195" s="35"/>
    </row>
    <row r="196" spans="1:48" s="145" customFormat="1" ht="27.95" customHeight="1" x14ac:dyDescent="0.25">
      <c r="A196" s="126" t="s">
        <v>1607</v>
      </c>
      <c r="B196" s="126">
        <v>2021</v>
      </c>
      <c r="C196" s="126"/>
      <c r="D196" s="127"/>
      <c r="E196" s="128" t="s">
        <v>70</v>
      </c>
      <c r="F196" s="128" t="s">
        <v>70</v>
      </c>
      <c r="G196" s="130"/>
      <c r="H196" s="131" t="s">
        <v>481</v>
      </c>
      <c r="I196" s="132" t="s">
        <v>49</v>
      </c>
      <c r="J196" s="147" t="s">
        <v>223</v>
      </c>
      <c r="K196" s="133">
        <v>38</v>
      </c>
      <c r="L196" s="134" t="str">
        <f>IF(ISERROR(VLOOKUP(K196,#REF!,2,FALSE))," ",VLOOKUP(K196,#REF!,2,FALSE))</f>
        <v xml:space="preserve"> </v>
      </c>
      <c r="M196" s="134" t="str">
        <f>IF(ISERROR(VLOOKUP(K196,#REF!,3,FALSE))," ",VLOOKUP(K196,#REF!,3,FALSE))</f>
        <v xml:space="preserve"> </v>
      </c>
      <c r="N196" s="135" t="s">
        <v>2570</v>
      </c>
      <c r="O196" s="179">
        <v>0</v>
      </c>
      <c r="P196" s="137" t="s">
        <v>2167</v>
      </c>
      <c r="Q196" s="138" t="s">
        <v>1093</v>
      </c>
      <c r="R196" s="137" t="s">
        <v>295</v>
      </c>
      <c r="S196" s="137" t="s">
        <v>79</v>
      </c>
      <c r="T196" s="139" t="s">
        <v>79</v>
      </c>
      <c r="U196" s="140" t="s">
        <v>79</v>
      </c>
      <c r="V196" s="165">
        <v>348000</v>
      </c>
      <c r="W196" s="141">
        <v>0</v>
      </c>
      <c r="X196" s="142"/>
      <c r="Y196" s="148"/>
      <c r="Z196" s="260">
        <f t="shared" si="4"/>
        <v>348000</v>
      </c>
      <c r="AA196" s="263">
        <v>348000</v>
      </c>
      <c r="AB196" s="168"/>
      <c r="AC196" s="168"/>
      <c r="AD196" s="168"/>
      <c r="AE196" s="143"/>
      <c r="AF196" s="143">
        <v>0</v>
      </c>
      <c r="AG196" s="170">
        <v>0</v>
      </c>
      <c r="AH196" s="171" t="s">
        <v>79</v>
      </c>
      <c r="AI196" s="169" t="s">
        <v>79</v>
      </c>
      <c r="AJ196" s="169" t="s">
        <v>79</v>
      </c>
      <c r="AK196" s="169" t="s">
        <v>79</v>
      </c>
      <c r="AL196" s="143" t="s">
        <v>79</v>
      </c>
      <c r="AM196" s="143" t="s">
        <v>79</v>
      </c>
      <c r="AN196" s="143" t="s">
        <v>2610</v>
      </c>
      <c r="AO196" s="143" t="s">
        <v>79</v>
      </c>
      <c r="AP196" s="144">
        <f t="shared" si="5"/>
        <v>1</v>
      </c>
      <c r="AQ196" s="35"/>
      <c r="AR196" s="35"/>
      <c r="AS196" s="35"/>
      <c r="AT196" s="35"/>
      <c r="AU196" s="35"/>
      <c r="AV196" s="35"/>
    </row>
    <row r="197" spans="1:48" s="145" customFormat="1" ht="27.95" customHeight="1" x14ac:dyDescent="0.25">
      <c r="A197" s="126" t="s">
        <v>1607</v>
      </c>
      <c r="B197" s="126">
        <v>2021</v>
      </c>
      <c r="C197" s="126"/>
      <c r="D197" s="127"/>
      <c r="E197" s="128" t="s">
        <v>70</v>
      </c>
      <c r="F197" s="128" t="s">
        <v>70</v>
      </c>
      <c r="G197" s="130"/>
      <c r="H197" s="131" t="s">
        <v>481</v>
      </c>
      <c r="I197" s="132" t="s">
        <v>49</v>
      </c>
      <c r="J197" s="147" t="s">
        <v>223</v>
      </c>
      <c r="K197" s="133">
        <v>48</v>
      </c>
      <c r="L197" s="134" t="str">
        <f>IF(ISERROR(VLOOKUP(K197,#REF!,2,FALSE))," ",VLOOKUP(K197,#REF!,2,FALSE))</f>
        <v xml:space="preserve"> </v>
      </c>
      <c r="M197" s="134" t="str">
        <f>IF(ISERROR(VLOOKUP(K197,#REF!,3,FALSE))," ",VLOOKUP(K197,#REF!,3,FALSE))</f>
        <v xml:space="preserve"> </v>
      </c>
      <c r="N197" s="135" t="s">
        <v>2571</v>
      </c>
      <c r="O197" s="179">
        <v>0</v>
      </c>
      <c r="P197" s="137" t="s">
        <v>2167</v>
      </c>
      <c r="Q197" s="138" t="s">
        <v>1093</v>
      </c>
      <c r="R197" s="137" t="s">
        <v>295</v>
      </c>
      <c r="S197" s="137" t="s">
        <v>79</v>
      </c>
      <c r="T197" s="139" t="s">
        <v>79</v>
      </c>
      <c r="U197" s="140" t="s">
        <v>79</v>
      </c>
      <c r="V197" s="165">
        <v>177700</v>
      </c>
      <c r="W197" s="141">
        <v>0</v>
      </c>
      <c r="X197" s="142"/>
      <c r="Y197" s="148"/>
      <c r="Z197" s="260">
        <f t="shared" si="4"/>
        <v>177700</v>
      </c>
      <c r="AA197" s="263">
        <v>177700</v>
      </c>
      <c r="AB197" s="168"/>
      <c r="AC197" s="168"/>
      <c r="AD197" s="168"/>
      <c r="AE197" s="143"/>
      <c r="AF197" s="143">
        <v>0</v>
      </c>
      <c r="AG197" s="170">
        <v>0</v>
      </c>
      <c r="AH197" s="171" t="s">
        <v>79</v>
      </c>
      <c r="AI197" s="169" t="s">
        <v>79</v>
      </c>
      <c r="AJ197" s="169" t="s">
        <v>79</v>
      </c>
      <c r="AK197" s="169" t="s">
        <v>79</v>
      </c>
      <c r="AL197" s="143" t="s">
        <v>79</v>
      </c>
      <c r="AM197" s="143" t="s">
        <v>79</v>
      </c>
      <c r="AN197" s="143" t="s">
        <v>2610</v>
      </c>
      <c r="AO197" s="143" t="s">
        <v>79</v>
      </c>
      <c r="AP197" s="144">
        <f t="shared" si="5"/>
        <v>1</v>
      </c>
      <c r="AQ197" s="35"/>
      <c r="AR197" s="35"/>
      <c r="AS197" s="35"/>
      <c r="AT197" s="35"/>
      <c r="AU197" s="35"/>
      <c r="AV197" s="35"/>
    </row>
    <row r="198" spans="1:48" s="145" customFormat="1" ht="27.95" customHeight="1" x14ac:dyDescent="0.25">
      <c r="A198" s="126" t="s">
        <v>1607</v>
      </c>
      <c r="B198" s="126">
        <v>2021</v>
      </c>
      <c r="C198" s="126"/>
      <c r="D198" s="127"/>
      <c r="E198" s="128" t="s">
        <v>70</v>
      </c>
      <c r="F198" s="128" t="s">
        <v>70</v>
      </c>
      <c r="G198" s="130"/>
      <c r="H198" s="131" t="s">
        <v>481</v>
      </c>
      <c r="I198" s="132" t="s">
        <v>49</v>
      </c>
      <c r="J198" s="147" t="s">
        <v>223</v>
      </c>
      <c r="K198" s="133">
        <v>30</v>
      </c>
      <c r="L198" s="134" t="str">
        <f>IF(ISERROR(VLOOKUP(K198,#REF!,2,FALSE))," ",VLOOKUP(K198,#REF!,2,FALSE))</f>
        <v xml:space="preserve"> </v>
      </c>
      <c r="M198" s="134" t="str">
        <f>IF(ISERROR(VLOOKUP(K198,#REF!,3,FALSE))," ",VLOOKUP(K198,#REF!,3,FALSE))</f>
        <v xml:space="preserve"> </v>
      </c>
      <c r="N198" s="135" t="s">
        <v>2567</v>
      </c>
      <c r="O198" s="179">
        <v>0</v>
      </c>
      <c r="P198" s="137" t="s">
        <v>2167</v>
      </c>
      <c r="Q198" s="138" t="s">
        <v>1093</v>
      </c>
      <c r="R198" s="137" t="s">
        <v>295</v>
      </c>
      <c r="S198" s="137" t="s">
        <v>79</v>
      </c>
      <c r="T198" s="139" t="s">
        <v>79</v>
      </c>
      <c r="U198" s="140" t="s">
        <v>79</v>
      </c>
      <c r="V198" s="165">
        <v>177700</v>
      </c>
      <c r="W198" s="141">
        <v>0</v>
      </c>
      <c r="X198" s="142"/>
      <c r="Y198" s="148"/>
      <c r="Z198" s="260">
        <f t="shared" si="4"/>
        <v>177700</v>
      </c>
      <c r="AA198" s="263">
        <v>177700</v>
      </c>
      <c r="AB198" s="168"/>
      <c r="AC198" s="168"/>
      <c r="AD198" s="168"/>
      <c r="AE198" s="143"/>
      <c r="AF198" s="143">
        <v>0</v>
      </c>
      <c r="AG198" s="170">
        <v>0</v>
      </c>
      <c r="AH198" s="171" t="s">
        <v>79</v>
      </c>
      <c r="AI198" s="169" t="s">
        <v>79</v>
      </c>
      <c r="AJ198" s="169" t="s">
        <v>79</v>
      </c>
      <c r="AK198" s="169" t="s">
        <v>79</v>
      </c>
      <c r="AL198" s="143" t="s">
        <v>79</v>
      </c>
      <c r="AM198" s="143" t="s">
        <v>79</v>
      </c>
      <c r="AN198" s="143" t="s">
        <v>2610</v>
      </c>
      <c r="AO198" s="143" t="s">
        <v>79</v>
      </c>
      <c r="AP198" s="144">
        <f t="shared" si="5"/>
        <v>1</v>
      </c>
      <c r="AQ198" s="35"/>
      <c r="AR198" s="35"/>
      <c r="AS198" s="35"/>
      <c r="AT198" s="35"/>
      <c r="AU198" s="35"/>
      <c r="AV198" s="35"/>
    </row>
    <row r="199" spans="1:48" s="145" customFormat="1" ht="27.95" customHeight="1" x14ac:dyDescent="0.25">
      <c r="A199" s="126" t="s">
        <v>1607</v>
      </c>
      <c r="B199" s="126">
        <v>2021</v>
      </c>
      <c r="C199" s="126"/>
      <c r="D199" s="127"/>
      <c r="E199" s="128" t="s">
        <v>70</v>
      </c>
      <c r="F199" s="128" t="s">
        <v>70</v>
      </c>
      <c r="G199" s="130"/>
      <c r="H199" s="131" t="s">
        <v>481</v>
      </c>
      <c r="I199" s="132" t="s">
        <v>49</v>
      </c>
      <c r="J199" s="147" t="s">
        <v>223</v>
      </c>
      <c r="K199" s="133">
        <v>43</v>
      </c>
      <c r="L199" s="134" t="str">
        <f>IF(ISERROR(VLOOKUP(K199,#REF!,2,FALSE))," ",VLOOKUP(K199,#REF!,2,FALSE))</f>
        <v xml:space="preserve"> </v>
      </c>
      <c r="M199" s="134" t="str">
        <f>IF(ISERROR(VLOOKUP(K199,#REF!,3,FALSE))," ",VLOOKUP(K199,#REF!,3,FALSE))</f>
        <v xml:space="preserve"> </v>
      </c>
      <c r="N199" s="135" t="s">
        <v>2566</v>
      </c>
      <c r="O199" s="179">
        <v>0</v>
      </c>
      <c r="P199" s="137" t="s">
        <v>2167</v>
      </c>
      <c r="Q199" s="138" t="s">
        <v>1093</v>
      </c>
      <c r="R199" s="137" t="s">
        <v>295</v>
      </c>
      <c r="S199" s="137" t="s">
        <v>79</v>
      </c>
      <c r="T199" s="139" t="s">
        <v>79</v>
      </c>
      <c r="U199" s="140" t="s">
        <v>79</v>
      </c>
      <c r="V199" s="165">
        <v>1574300</v>
      </c>
      <c r="W199" s="141">
        <v>0</v>
      </c>
      <c r="X199" s="142"/>
      <c r="Y199" s="148"/>
      <c r="Z199" s="260">
        <f t="shared" si="4"/>
        <v>1574300</v>
      </c>
      <c r="AA199" s="263">
        <v>1574300</v>
      </c>
      <c r="AB199" s="168"/>
      <c r="AC199" s="168"/>
      <c r="AD199" s="168"/>
      <c r="AE199" s="143"/>
      <c r="AF199" s="143">
        <v>0</v>
      </c>
      <c r="AG199" s="170">
        <v>0</v>
      </c>
      <c r="AH199" s="171" t="s">
        <v>79</v>
      </c>
      <c r="AI199" s="169" t="s">
        <v>79</v>
      </c>
      <c r="AJ199" s="169" t="s">
        <v>79</v>
      </c>
      <c r="AK199" s="169" t="s">
        <v>79</v>
      </c>
      <c r="AL199" s="143" t="s">
        <v>79</v>
      </c>
      <c r="AM199" s="143" t="s">
        <v>79</v>
      </c>
      <c r="AN199" s="143" t="s">
        <v>2610</v>
      </c>
      <c r="AO199" s="143" t="s">
        <v>79</v>
      </c>
      <c r="AP199" s="144">
        <f t="shared" si="5"/>
        <v>1</v>
      </c>
      <c r="AQ199" s="35"/>
      <c r="AR199" s="35"/>
      <c r="AS199" s="35"/>
      <c r="AT199" s="35"/>
      <c r="AU199" s="35"/>
      <c r="AV199" s="35"/>
    </row>
    <row r="200" spans="1:48" s="145" customFormat="1" ht="27.95" customHeight="1" x14ac:dyDescent="0.25">
      <c r="A200" s="126" t="s">
        <v>1608</v>
      </c>
      <c r="B200" s="126">
        <v>2021</v>
      </c>
      <c r="C200" s="126"/>
      <c r="D200" s="127"/>
      <c r="E200" s="128" t="s">
        <v>70</v>
      </c>
      <c r="F200" s="128" t="s">
        <v>70</v>
      </c>
      <c r="G200" s="130"/>
      <c r="H200" s="131" t="s">
        <v>482</v>
      </c>
      <c r="I200" s="132" t="s">
        <v>49</v>
      </c>
      <c r="J200" s="147" t="s">
        <v>223</v>
      </c>
      <c r="K200" s="133">
        <v>57</v>
      </c>
      <c r="L200" s="134" t="str">
        <f>IF(ISERROR(VLOOKUP(K200,#REF!,2,FALSE))," ",VLOOKUP(K200,#REF!,2,FALSE))</f>
        <v xml:space="preserve"> </v>
      </c>
      <c r="M200" s="134" t="str">
        <f>IF(ISERROR(VLOOKUP(K200,#REF!,3,FALSE))," ",VLOOKUP(K200,#REF!,3,FALSE))</f>
        <v xml:space="preserve"> </v>
      </c>
      <c r="N200" s="135" t="s">
        <v>2553</v>
      </c>
      <c r="O200" s="179">
        <v>0</v>
      </c>
      <c r="P200" s="137" t="s">
        <v>2192</v>
      </c>
      <c r="Q200" s="138" t="s">
        <v>1118</v>
      </c>
      <c r="R200" s="137" t="s">
        <v>295</v>
      </c>
      <c r="S200" s="137" t="s">
        <v>79</v>
      </c>
      <c r="T200" s="139" t="s">
        <v>79</v>
      </c>
      <c r="U200" s="140" t="s">
        <v>79</v>
      </c>
      <c r="V200" s="165">
        <v>205473768</v>
      </c>
      <c r="W200" s="141">
        <v>0</v>
      </c>
      <c r="X200" s="142"/>
      <c r="Y200" s="148"/>
      <c r="Z200" s="260">
        <f t="shared" si="4"/>
        <v>205473768</v>
      </c>
      <c r="AA200" s="263">
        <v>205473768</v>
      </c>
      <c r="AB200" s="168"/>
      <c r="AC200" s="168"/>
      <c r="AD200" s="168"/>
      <c r="AE200" s="143"/>
      <c r="AF200" s="143">
        <v>0</v>
      </c>
      <c r="AG200" s="170">
        <v>0</v>
      </c>
      <c r="AH200" s="171" t="s">
        <v>79</v>
      </c>
      <c r="AI200" s="169" t="s">
        <v>79</v>
      </c>
      <c r="AJ200" s="169" t="s">
        <v>79</v>
      </c>
      <c r="AK200" s="169" t="s">
        <v>79</v>
      </c>
      <c r="AL200" s="143" t="s">
        <v>79</v>
      </c>
      <c r="AM200" s="143" t="s">
        <v>79</v>
      </c>
      <c r="AN200" s="143" t="s">
        <v>2610</v>
      </c>
      <c r="AO200" s="143" t="s">
        <v>79</v>
      </c>
      <c r="AP200" s="144">
        <f t="shared" si="5"/>
        <v>1</v>
      </c>
      <c r="AQ200" s="35"/>
      <c r="AR200" s="35"/>
      <c r="AS200" s="35"/>
      <c r="AT200" s="35"/>
      <c r="AU200" s="35"/>
      <c r="AV200" s="35"/>
    </row>
    <row r="201" spans="1:48" s="145" customFormat="1" ht="27.95" customHeight="1" x14ac:dyDescent="0.25">
      <c r="A201" s="126" t="s">
        <v>1609</v>
      </c>
      <c r="B201" s="126">
        <v>2021</v>
      </c>
      <c r="C201" s="126" t="s">
        <v>2854</v>
      </c>
      <c r="D201" s="127" t="s">
        <v>2855</v>
      </c>
      <c r="E201" s="128" t="s">
        <v>54</v>
      </c>
      <c r="F201" s="129" t="s">
        <v>27</v>
      </c>
      <c r="G201" s="130" t="s">
        <v>75</v>
      </c>
      <c r="H201" s="131" t="s">
        <v>483</v>
      </c>
      <c r="I201" s="132" t="s">
        <v>49</v>
      </c>
      <c r="J201" s="147" t="s">
        <v>223</v>
      </c>
      <c r="K201" s="133">
        <v>57</v>
      </c>
      <c r="L201" s="134" t="str">
        <f>IF(ISERROR(VLOOKUP(K201,#REF!,2,FALSE))," ",VLOOKUP(K201,#REF!,2,FALSE))</f>
        <v xml:space="preserve"> </v>
      </c>
      <c r="M201" s="134" t="str">
        <f>IF(ISERROR(VLOOKUP(K201,#REF!,3,FALSE))," ",VLOOKUP(K201,#REF!,3,FALSE))</f>
        <v xml:space="preserve"> </v>
      </c>
      <c r="N201" s="135" t="s">
        <v>2553</v>
      </c>
      <c r="O201" s="179">
        <v>0</v>
      </c>
      <c r="P201" s="137" t="s">
        <v>2193</v>
      </c>
      <c r="Q201" s="138" t="s">
        <v>1119</v>
      </c>
      <c r="R201" s="137" t="s">
        <v>295</v>
      </c>
      <c r="S201" s="137" t="s">
        <v>79</v>
      </c>
      <c r="T201" s="139" t="s">
        <v>79</v>
      </c>
      <c r="U201" s="140" t="s">
        <v>79</v>
      </c>
      <c r="V201" s="165">
        <v>66990000</v>
      </c>
      <c r="W201" s="141">
        <v>0</v>
      </c>
      <c r="X201" s="142"/>
      <c r="Y201" s="148"/>
      <c r="Z201" s="260">
        <f t="shared" si="4"/>
        <v>66990000</v>
      </c>
      <c r="AA201" s="263">
        <v>60610000</v>
      </c>
      <c r="AB201" s="168">
        <v>44238</v>
      </c>
      <c r="AC201" s="168">
        <v>44243</v>
      </c>
      <c r="AD201" s="168">
        <v>44561</v>
      </c>
      <c r="AE201" s="143">
        <v>315</v>
      </c>
      <c r="AF201" s="143">
        <v>0</v>
      </c>
      <c r="AG201" s="170">
        <v>0</v>
      </c>
      <c r="AH201" s="171" t="s">
        <v>79</v>
      </c>
      <c r="AI201" s="169" t="s">
        <v>79</v>
      </c>
      <c r="AJ201" s="169" t="s">
        <v>79</v>
      </c>
      <c r="AK201" s="169" t="s">
        <v>79</v>
      </c>
      <c r="AL201" s="143" t="s">
        <v>79</v>
      </c>
      <c r="AM201" s="143" t="s">
        <v>79</v>
      </c>
      <c r="AN201" s="143" t="s">
        <v>2610</v>
      </c>
      <c r="AO201" s="143" t="s">
        <v>79</v>
      </c>
      <c r="AP201" s="144">
        <f t="shared" si="5"/>
        <v>0.90476190476190477</v>
      </c>
      <c r="AQ201" s="35"/>
      <c r="AR201" s="35"/>
      <c r="AS201" s="35"/>
      <c r="AT201" s="35"/>
      <c r="AU201" s="35"/>
      <c r="AV201" s="35"/>
    </row>
    <row r="202" spans="1:48" s="145" customFormat="1" ht="27.95" customHeight="1" x14ac:dyDescent="0.25">
      <c r="A202" s="126" t="s">
        <v>1610</v>
      </c>
      <c r="B202" s="126">
        <v>2021</v>
      </c>
      <c r="C202" s="126" t="s">
        <v>2856</v>
      </c>
      <c r="D202" s="127" t="s">
        <v>2857</v>
      </c>
      <c r="E202" s="128" t="s">
        <v>54</v>
      </c>
      <c r="F202" s="129" t="s">
        <v>27</v>
      </c>
      <c r="G202" s="130" t="s">
        <v>75</v>
      </c>
      <c r="H202" s="131" t="s">
        <v>484</v>
      </c>
      <c r="I202" s="132" t="s">
        <v>49</v>
      </c>
      <c r="J202" s="147" t="s">
        <v>223</v>
      </c>
      <c r="K202" s="133">
        <v>57</v>
      </c>
      <c r="L202" s="134" t="str">
        <f>IF(ISERROR(VLOOKUP(K202,#REF!,2,FALSE))," ",VLOOKUP(K202,#REF!,2,FALSE))</f>
        <v xml:space="preserve"> </v>
      </c>
      <c r="M202" s="134" t="str">
        <f>IF(ISERROR(VLOOKUP(K202,#REF!,3,FALSE))," ",VLOOKUP(K202,#REF!,3,FALSE))</f>
        <v xml:space="preserve"> </v>
      </c>
      <c r="N202" s="135" t="s">
        <v>2553</v>
      </c>
      <c r="O202" s="179">
        <v>0</v>
      </c>
      <c r="P202" s="137" t="s">
        <v>2194</v>
      </c>
      <c r="Q202" s="138" t="s">
        <v>1120</v>
      </c>
      <c r="R202" s="137" t="s">
        <v>295</v>
      </c>
      <c r="S202" s="137" t="s">
        <v>79</v>
      </c>
      <c r="T202" s="139" t="s">
        <v>79</v>
      </c>
      <c r="U202" s="140" t="s">
        <v>79</v>
      </c>
      <c r="V202" s="165">
        <v>37275000</v>
      </c>
      <c r="W202" s="141">
        <v>0</v>
      </c>
      <c r="X202" s="142"/>
      <c r="Y202" s="148"/>
      <c r="Z202" s="260">
        <f t="shared" si="4"/>
        <v>37275000</v>
      </c>
      <c r="AA202" s="263">
        <v>37275000</v>
      </c>
      <c r="AB202" s="168">
        <v>44232</v>
      </c>
      <c r="AC202" s="168">
        <v>44235</v>
      </c>
      <c r="AD202" s="168">
        <v>44552</v>
      </c>
      <c r="AE202" s="143">
        <v>315</v>
      </c>
      <c r="AF202" s="143">
        <v>0</v>
      </c>
      <c r="AG202" s="170">
        <v>0</v>
      </c>
      <c r="AH202" s="171" t="s">
        <v>79</v>
      </c>
      <c r="AI202" s="169" t="s">
        <v>79</v>
      </c>
      <c r="AJ202" s="169" t="s">
        <v>79</v>
      </c>
      <c r="AK202" s="169" t="s">
        <v>79</v>
      </c>
      <c r="AL202" s="143" t="s">
        <v>79</v>
      </c>
      <c r="AM202" s="143" t="s">
        <v>79</v>
      </c>
      <c r="AN202" s="143" t="s">
        <v>2610</v>
      </c>
      <c r="AO202" s="143" t="s">
        <v>79</v>
      </c>
      <c r="AP202" s="144">
        <f t="shared" si="5"/>
        <v>1</v>
      </c>
      <c r="AQ202" s="35"/>
      <c r="AR202" s="35"/>
      <c r="AS202" s="35"/>
      <c r="AT202" s="35"/>
      <c r="AU202" s="35"/>
      <c r="AV202" s="35"/>
    </row>
    <row r="203" spans="1:48" s="145" customFormat="1" ht="27.95" customHeight="1" x14ac:dyDescent="0.25">
      <c r="A203" s="126" t="s">
        <v>1611</v>
      </c>
      <c r="B203" s="126">
        <v>2021</v>
      </c>
      <c r="C203" s="126" t="s">
        <v>2858</v>
      </c>
      <c r="D203" s="127" t="s">
        <v>2859</v>
      </c>
      <c r="E203" s="128" t="s">
        <v>54</v>
      </c>
      <c r="F203" s="129" t="s">
        <v>27</v>
      </c>
      <c r="G203" s="130" t="s">
        <v>75</v>
      </c>
      <c r="H203" s="131" t="s">
        <v>485</v>
      </c>
      <c r="I203" s="132" t="s">
        <v>49</v>
      </c>
      <c r="J203" s="147" t="s">
        <v>223</v>
      </c>
      <c r="K203" s="133">
        <v>28</v>
      </c>
      <c r="L203" s="134" t="str">
        <f>IF(ISERROR(VLOOKUP(K203,#REF!,2,FALSE))," ",VLOOKUP(K203,#REF!,2,FALSE))</f>
        <v xml:space="preserve"> </v>
      </c>
      <c r="M203" s="134" t="str">
        <f>IF(ISERROR(VLOOKUP(K203,#REF!,3,FALSE))," ",VLOOKUP(K203,#REF!,3,FALSE))</f>
        <v xml:space="preserve"> </v>
      </c>
      <c r="N203" s="135" t="s">
        <v>2574</v>
      </c>
      <c r="O203" s="179">
        <v>0</v>
      </c>
      <c r="P203" s="137" t="s">
        <v>2195</v>
      </c>
      <c r="Q203" s="138" t="s">
        <v>1121</v>
      </c>
      <c r="R203" s="137" t="s">
        <v>295</v>
      </c>
      <c r="S203" s="137" t="s">
        <v>79</v>
      </c>
      <c r="T203" s="139" t="s">
        <v>79</v>
      </c>
      <c r="U203" s="140" t="s">
        <v>79</v>
      </c>
      <c r="V203" s="165">
        <v>84000000</v>
      </c>
      <c r="W203" s="141">
        <v>0</v>
      </c>
      <c r="X203" s="142"/>
      <c r="Y203" s="148"/>
      <c r="Z203" s="260">
        <f t="shared" si="4"/>
        <v>84000000</v>
      </c>
      <c r="AA203" s="263">
        <v>77600000</v>
      </c>
      <c r="AB203" s="168">
        <v>44235</v>
      </c>
      <c r="AC203" s="168">
        <v>44237</v>
      </c>
      <c r="AD203" s="168">
        <v>44554</v>
      </c>
      <c r="AE203" s="143">
        <v>315</v>
      </c>
      <c r="AF203" s="143">
        <v>0</v>
      </c>
      <c r="AG203" s="170">
        <v>0</v>
      </c>
      <c r="AH203" s="171" t="s">
        <v>79</v>
      </c>
      <c r="AI203" s="169" t="s">
        <v>79</v>
      </c>
      <c r="AJ203" s="169" t="s">
        <v>79</v>
      </c>
      <c r="AK203" s="169" t="s">
        <v>79</v>
      </c>
      <c r="AL203" s="143" t="s">
        <v>79</v>
      </c>
      <c r="AM203" s="143" t="s">
        <v>79</v>
      </c>
      <c r="AN203" s="143" t="s">
        <v>2610</v>
      </c>
      <c r="AO203" s="143" t="s">
        <v>79</v>
      </c>
      <c r="AP203" s="144">
        <f t="shared" si="5"/>
        <v>0.92380952380952386</v>
      </c>
      <c r="AQ203" s="35"/>
      <c r="AR203" s="35"/>
      <c r="AS203" s="35"/>
      <c r="AT203" s="35"/>
      <c r="AU203" s="35"/>
      <c r="AV203" s="35"/>
    </row>
    <row r="204" spans="1:48" s="145" customFormat="1" ht="27.95" customHeight="1" x14ac:dyDescent="0.25">
      <c r="A204" s="126" t="s">
        <v>1612</v>
      </c>
      <c r="B204" s="126">
        <v>2021</v>
      </c>
      <c r="C204" s="126" t="s">
        <v>2860</v>
      </c>
      <c r="D204" s="127" t="s">
        <v>2861</v>
      </c>
      <c r="E204" s="128" t="s">
        <v>54</v>
      </c>
      <c r="F204" s="129" t="s">
        <v>27</v>
      </c>
      <c r="G204" s="130" t="s">
        <v>75</v>
      </c>
      <c r="H204" s="131" t="s">
        <v>486</v>
      </c>
      <c r="I204" s="132" t="s">
        <v>49</v>
      </c>
      <c r="J204" s="147" t="s">
        <v>223</v>
      </c>
      <c r="K204" s="133">
        <v>57</v>
      </c>
      <c r="L204" s="134" t="str">
        <f>IF(ISERROR(VLOOKUP(K204,#REF!,2,FALSE))," ",VLOOKUP(K204,#REF!,2,FALSE))</f>
        <v xml:space="preserve"> </v>
      </c>
      <c r="M204" s="134" t="str">
        <f>IF(ISERROR(VLOOKUP(K204,#REF!,3,FALSE))," ",VLOOKUP(K204,#REF!,3,FALSE))</f>
        <v xml:space="preserve"> </v>
      </c>
      <c r="N204" s="135" t="s">
        <v>2553</v>
      </c>
      <c r="O204" s="179">
        <v>0</v>
      </c>
      <c r="P204" s="137" t="s">
        <v>2196</v>
      </c>
      <c r="Q204" s="138" t="s">
        <v>1122</v>
      </c>
      <c r="R204" s="137" t="s">
        <v>295</v>
      </c>
      <c r="S204" s="137" t="s">
        <v>79</v>
      </c>
      <c r="T204" s="139" t="s">
        <v>79</v>
      </c>
      <c r="U204" s="140" t="s">
        <v>79</v>
      </c>
      <c r="V204" s="165">
        <v>63800000</v>
      </c>
      <c r="W204" s="141">
        <v>0</v>
      </c>
      <c r="X204" s="142">
        <v>1</v>
      </c>
      <c r="Y204" s="148">
        <v>7868667</v>
      </c>
      <c r="Z204" s="260">
        <f t="shared" si="4"/>
        <v>71668667</v>
      </c>
      <c r="AA204" s="263">
        <v>62311333</v>
      </c>
      <c r="AB204" s="168">
        <v>44232</v>
      </c>
      <c r="AC204" s="168">
        <v>44235</v>
      </c>
      <c r="AD204" s="168">
        <v>44575</v>
      </c>
      <c r="AE204" s="143">
        <v>300</v>
      </c>
      <c r="AF204" s="143">
        <v>1</v>
      </c>
      <c r="AG204" s="170">
        <v>7</v>
      </c>
      <c r="AH204" s="171" t="s">
        <v>79</v>
      </c>
      <c r="AI204" s="169" t="s">
        <v>79</v>
      </c>
      <c r="AJ204" s="169" t="s">
        <v>79</v>
      </c>
      <c r="AK204" s="169" t="s">
        <v>79</v>
      </c>
      <c r="AL204" s="143" t="s">
        <v>79</v>
      </c>
      <c r="AM204" s="143" t="s">
        <v>79</v>
      </c>
      <c r="AN204" s="143"/>
      <c r="AO204" s="143" t="s">
        <v>79</v>
      </c>
      <c r="AP204" s="144">
        <f t="shared" si="5"/>
        <v>0.86943619308560605</v>
      </c>
      <c r="AQ204" s="35"/>
      <c r="AR204" s="35"/>
      <c r="AS204" s="35"/>
      <c r="AT204" s="35"/>
      <c r="AU204" s="35"/>
      <c r="AV204" s="35"/>
    </row>
    <row r="205" spans="1:48" s="145" customFormat="1" ht="27.95" customHeight="1" x14ac:dyDescent="0.25">
      <c r="A205" s="126" t="s">
        <v>1613</v>
      </c>
      <c r="B205" s="126">
        <v>2021</v>
      </c>
      <c r="C205" s="126" t="s">
        <v>2862</v>
      </c>
      <c r="D205" s="127" t="s">
        <v>2863</v>
      </c>
      <c r="E205" s="128" t="s">
        <v>54</v>
      </c>
      <c r="F205" s="129" t="s">
        <v>27</v>
      </c>
      <c r="G205" s="130" t="s">
        <v>75</v>
      </c>
      <c r="H205" s="131" t="s">
        <v>487</v>
      </c>
      <c r="I205" s="132" t="s">
        <v>49</v>
      </c>
      <c r="J205" s="147" t="s">
        <v>223</v>
      </c>
      <c r="K205" s="133">
        <v>57</v>
      </c>
      <c r="L205" s="134" t="str">
        <f>IF(ISERROR(VLOOKUP(K205,#REF!,2,FALSE))," ",VLOOKUP(K205,#REF!,2,FALSE))</f>
        <v xml:space="preserve"> </v>
      </c>
      <c r="M205" s="134" t="str">
        <f>IF(ISERROR(VLOOKUP(K205,#REF!,3,FALSE))," ",VLOOKUP(K205,#REF!,3,FALSE))</f>
        <v xml:space="preserve"> </v>
      </c>
      <c r="N205" s="135" t="s">
        <v>2553</v>
      </c>
      <c r="O205" s="179">
        <v>0</v>
      </c>
      <c r="P205" s="137" t="s">
        <v>2197</v>
      </c>
      <c r="Q205" s="138" t="s">
        <v>1123</v>
      </c>
      <c r="R205" s="137" t="s">
        <v>295</v>
      </c>
      <c r="S205" s="137" t="s">
        <v>79</v>
      </c>
      <c r="T205" s="139" t="s">
        <v>79</v>
      </c>
      <c r="U205" s="140" t="s">
        <v>79</v>
      </c>
      <c r="V205" s="165">
        <v>42700000</v>
      </c>
      <c r="W205" s="141">
        <v>0</v>
      </c>
      <c r="X205" s="142">
        <v>1</v>
      </c>
      <c r="Y205" s="148">
        <v>5693332</v>
      </c>
      <c r="Z205" s="260">
        <f t="shared" si="4"/>
        <v>48393332</v>
      </c>
      <c r="AA205" s="263">
        <v>42130667</v>
      </c>
      <c r="AB205" s="168">
        <v>44231</v>
      </c>
      <c r="AC205" s="168">
        <v>44232</v>
      </c>
      <c r="AD205" s="168">
        <v>44574</v>
      </c>
      <c r="AE205" s="143">
        <v>300</v>
      </c>
      <c r="AF205" s="143">
        <v>1</v>
      </c>
      <c r="AG205" s="170">
        <v>10</v>
      </c>
      <c r="AH205" s="171" t="s">
        <v>79</v>
      </c>
      <c r="AI205" s="169" t="s">
        <v>79</v>
      </c>
      <c r="AJ205" s="169" t="s">
        <v>79</v>
      </c>
      <c r="AK205" s="169" t="s">
        <v>79</v>
      </c>
      <c r="AL205" s="143" t="s">
        <v>79</v>
      </c>
      <c r="AM205" s="143" t="s">
        <v>79</v>
      </c>
      <c r="AN205" s="143"/>
      <c r="AO205" s="143" t="s">
        <v>79</v>
      </c>
      <c r="AP205" s="144">
        <f t="shared" si="5"/>
        <v>0.87058826616857055</v>
      </c>
      <c r="AQ205" s="35"/>
      <c r="AR205" s="35"/>
      <c r="AS205" s="35"/>
      <c r="AT205" s="35"/>
      <c r="AU205" s="35"/>
      <c r="AV205" s="35"/>
    </row>
    <row r="206" spans="1:48" s="145" customFormat="1" ht="27.95" customHeight="1" x14ac:dyDescent="0.25">
      <c r="A206" s="126" t="s">
        <v>1614</v>
      </c>
      <c r="B206" s="126">
        <v>2021</v>
      </c>
      <c r="C206" s="126" t="s">
        <v>2864</v>
      </c>
      <c r="D206" s="127" t="s">
        <v>2865</v>
      </c>
      <c r="E206" s="128" t="s">
        <v>54</v>
      </c>
      <c r="F206" s="129" t="s">
        <v>27</v>
      </c>
      <c r="G206" s="130" t="s">
        <v>75</v>
      </c>
      <c r="H206" s="131" t="s">
        <v>488</v>
      </c>
      <c r="I206" s="132" t="s">
        <v>49</v>
      </c>
      <c r="J206" s="147" t="s">
        <v>223</v>
      </c>
      <c r="K206" s="133">
        <v>6</v>
      </c>
      <c r="L206" s="134" t="str">
        <f>IF(ISERROR(VLOOKUP(K206,#REF!,2,FALSE))," ",VLOOKUP(K206,#REF!,2,FALSE))</f>
        <v xml:space="preserve"> </v>
      </c>
      <c r="M206" s="134" t="str">
        <f>IF(ISERROR(VLOOKUP(K206,#REF!,3,FALSE))," ",VLOOKUP(K206,#REF!,3,FALSE))</f>
        <v xml:space="preserve"> </v>
      </c>
      <c r="N206" s="135" t="s">
        <v>2564</v>
      </c>
      <c r="O206" s="179">
        <v>0</v>
      </c>
      <c r="P206" s="137" t="s">
        <v>2098</v>
      </c>
      <c r="Q206" s="138" t="s">
        <v>1024</v>
      </c>
      <c r="R206" s="137" t="s">
        <v>295</v>
      </c>
      <c r="S206" s="137" t="s">
        <v>79</v>
      </c>
      <c r="T206" s="139" t="s">
        <v>79</v>
      </c>
      <c r="U206" s="140" t="s">
        <v>79</v>
      </c>
      <c r="V206" s="165">
        <v>42700000</v>
      </c>
      <c r="W206" s="141">
        <v>-36437333</v>
      </c>
      <c r="X206" s="142"/>
      <c r="Y206" s="148"/>
      <c r="Z206" s="260">
        <f t="shared" ref="Z206:Z269" si="6">+V206+W206+Y206</f>
        <v>6262667</v>
      </c>
      <c r="AA206" s="263">
        <v>6262667</v>
      </c>
      <c r="AB206" s="168">
        <v>44235</v>
      </c>
      <c r="AC206" s="168">
        <v>44238</v>
      </c>
      <c r="AD206" s="168">
        <v>44561</v>
      </c>
      <c r="AE206" s="143">
        <v>300</v>
      </c>
      <c r="AF206" s="143">
        <v>1</v>
      </c>
      <c r="AG206" s="170">
        <v>21</v>
      </c>
      <c r="AH206" s="171" t="s">
        <v>79</v>
      </c>
      <c r="AI206" s="169" t="s">
        <v>79</v>
      </c>
      <c r="AJ206" s="169" t="s">
        <v>79</v>
      </c>
      <c r="AK206" s="169" t="s">
        <v>79</v>
      </c>
      <c r="AL206" s="143" t="s">
        <v>79</v>
      </c>
      <c r="AM206" s="143" t="s">
        <v>79</v>
      </c>
      <c r="AN206" s="143" t="s">
        <v>2610</v>
      </c>
      <c r="AO206" s="143" t="s">
        <v>79</v>
      </c>
      <c r="AP206" s="144">
        <f t="shared" ref="AP206:AP269" si="7">IF(ISERROR(AA206/Z206),"-",(AA206/Z206))</f>
        <v>1</v>
      </c>
      <c r="AQ206" s="35"/>
      <c r="AR206" s="35"/>
      <c r="AS206" s="35"/>
      <c r="AT206" s="35"/>
      <c r="AU206" s="35"/>
      <c r="AV206" s="35"/>
    </row>
    <row r="207" spans="1:48" s="145" customFormat="1" ht="27.95" customHeight="1" x14ac:dyDescent="0.25">
      <c r="A207" s="126" t="s">
        <v>1614</v>
      </c>
      <c r="B207" s="126">
        <v>2021</v>
      </c>
      <c r="C207" s="126" t="s">
        <v>2864</v>
      </c>
      <c r="D207" s="127" t="s">
        <v>2865</v>
      </c>
      <c r="E207" s="128" t="s">
        <v>54</v>
      </c>
      <c r="F207" s="129" t="s">
        <v>27</v>
      </c>
      <c r="G207" s="130" t="s">
        <v>75</v>
      </c>
      <c r="H207" s="131" t="s">
        <v>489</v>
      </c>
      <c r="I207" s="132" t="s">
        <v>49</v>
      </c>
      <c r="J207" s="147" t="s">
        <v>223</v>
      </c>
      <c r="K207" s="133">
        <v>6</v>
      </c>
      <c r="L207" s="134" t="str">
        <f>IF(ISERROR(VLOOKUP(K207,#REF!,2,FALSE))," ",VLOOKUP(K207,#REF!,2,FALSE))</f>
        <v xml:space="preserve"> </v>
      </c>
      <c r="M207" s="134" t="str">
        <f>IF(ISERROR(VLOOKUP(K207,#REF!,3,FALSE))," ",VLOOKUP(K207,#REF!,3,FALSE))</f>
        <v xml:space="preserve"> </v>
      </c>
      <c r="N207" s="135" t="s">
        <v>2564</v>
      </c>
      <c r="O207" s="179">
        <v>0</v>
      </c>
      <c r="P207" s="137" t="s">
        <v>2198</v>
      </c>
      <c r="Q207" s="138" t="s">
        <v>1124</v>
      </c>
      <c r="R207" s="137" t="s">
        <v>295</v>
      </c>
      <c r="S207" s="137" t="s">
        <v>79</v>
      </c>
      <c r="T207" s="139" t="s">
        <v>79</v>
      </c>
      <c r="U207" s="140" t="s">
        <v>79</v>
      </c>
      <c r="V207" s="165">
        <v>36437333</v>
      </c>
      <c r="W207" s="141">
        <v>0</v>
      </c>
      <c r="X207" s="142">
        <v>1</v>
      </c>
      <c r="Y207" s="148">
        <v>2846667</v>
      </c>
      <c r="Z207" s="260">
        <f t="shared" si="6"/>
        <v>39284000</v>
      </c>
      <c r="AA207" s="263">
        <v>35014000</v>
      </c>
      <c r="AB207" s="168">
        <v>44235</v>
      </c>
      <c r="AC207" s="168">
        <v>44238</v>
      </c>
      <c r="AD207" s="168">
        <v>44561</v>
      </c>
      <c r="AE207" s="143">
        <v>300</v>
      </c>
      <c r="AF207" s="143">
        <v>1</v>
      </c>
      <c r="AG207" s="170">
        <v>21</v>
      </c>
      <c r="AH207" s="171" t="s">
        <v>79</v>
      </c>
      <c r="AI207" s="169" t="s">
        <v>79</v>
      </c>
      <c r="AJ207" s="169" t="s">
        <v>79</v>
      </c>
      <c r="AK207" s="169" t="s">
        <v>79</v>
      </c>
      <c r="AL207" s="143" t="s">
        <v>79</v>
      </c>
      <c r="AM207" s="143" t="s">
        <v>79</v>
      </c>
      <c r="AN207" s="143" t="s">
        <v>2610</v>
      </c>
      <c r="AO207" s="143" t="s">
        <v>79</v>
      </c>
      <c r="AP207" s="144">
        <f t="shared" si="7"/>
        <v>0.89130434782608692</v>
      </c>
      <c r="AQ207" s="35"/>
      <c r="AR207" s="35"/>
      <c r="AS207" s="35"/>
      <c r="AT207" s="35"/>
      <c r="AU207" s="35"/>
      <c r="AV207" s="35"/>
    </row>
    <row r="208" spans="1:48" s="145" customFormat="1" ht="27.95" customHeight="1" x14ac:dyDescent="0.25">
      <c r="A208" s="126" t="s">
        <v>1615</v>
      </c>
      <c r="B208" s="126">
        <v>2021</v>
      </c>
      <c r="C208" s="126"/>
      <c r="D208" s="127"/>
      <c r="E208" s="128" t="s">
        <v>70</v>
      </c>
      <c r="F208" s="128" t="s">
        <v>70</v>
      </c>
      <c r="G208" s="130"/>
      <c r="H208" s="131" t="s">
        <v>490</v>
      </c>
      <c r="I208" s="132" t="s">
        <v>48</v>
      </c>
      <c r="J208" s="147" t="s">
        <v>223</v>
      </c>
      <c r="K208" s="133" t="s">
        <v>79</v>
      </c>
      <c r="L208" s="134" t="str">
        <f>IF(ISERROR(VLOOKUP(K208,#REF!,2,FALSE))," ",VLOOKUP(K208,#REF!,2,FALSE))</f>
        <v xml:space="preserve"> </v>
      </c>
      <c r="M208" s="134" t="str">
        <f>IF(ISERROR(VLOOKUP(K208,#REF!,3,FALSE))," ",VLOOKUP(K208,#REF!,3,FALSE))</f>
        <v xml:space="preserve"> </v>
      </c>
      <c r="N208" s="135" t="s">
        <v>2575</v>
      </c>
      <c r="O208" s="179">
        <v>0</v>
      </c>
      <c r="P208" s="137" t="s">
        <v>2199</v>
      </c>
      <c r="Q208" s="138" t="s">
        <v>1125</v>
      </c>
      <c r="R208" s="137" t="s">
        <v>295</v>
      </c>
      <c r="S208" s="137" t="s">
        <v>79</v>
      </c>
      <c r="T208" s="139" t="s">
        <v>79</v>
      </c>
      <c r="U208" s="140" t="s">
        <v>79</v>
      </c>
      <c r="V208" s="166">
        <v>12527823</v>
      </c>
      <c r="W208" s="141">
        <v>0</v>
      </c>
      <c r="X208" s="142"/>
      <c r="Y208" s="148"/>
      <c r="Z208" s="260">
        <f t="shared" si="6"/>
        <v>12527823</v>
      </c>
      <c r="AA208" s="263">
        <v>12527823</v>
      </c>
      <c r="AB208" s="168"/>
      <c r="AC208" s="168"/>
      <c r="AD208" s="168"/>
      <c r="AE208" s="143"/>
      <c r="AF208" s="143">
        <v>0</v>
      </c>
      <c r="AG208" s="170">
        <v>0</v>
      </c>
      <c r="AH208" s="171" t="s">
        <v>79</v>
      </c>
      <c r="AI208" s="169" t="s">
        <v>79</v>
      </c>
      <c r="AJ208" s="169" t="s">
        <v>79</v>
      </c>
      <c r="AK208" s="169" t="s">
        <v>79</v>
      </c>
      <c r="AL208" s="143" t="s">
        <v>79</v>
      </c>
      <c r="AM208" s="143" t="s">
        <v>79</v>
      </c>
      <c r="AN208" s="143" t="s">
        <v>2610</v>
      </c>
      <c r="AO208" s="143" t="s">
        <v>79</v>
      </c>
      <c r="AP208" s="144">
        <f t="shared" si="7"/>
        <v>1</v>
      </c>
      <c r="AQ208" s="35"/>
      <c r="AR208" s="35"/>
      <c r="AS208" s="35"/>
      <c r="AT208" s="35"/>
      <c r="AU208" s="35"/>
      <c r="AV208" s="35"/>
    </row>
    <row r="209" spans="1:48" s="145" customFormat="1" ht="27.95" customHeight="1" x14ac:dyDescent="0.25">
      <c r="A209" s="126" t="s">
        <v>1616</v>
      </c>
      <c r="B209" s="126">
        <v>2021</v>
      </c>
      <c r="C209" s="126"/>
      <c r="D209" s="127"/>
      <c r="E209" s="128" t="s">
        <v>70</v>
      </c>
      <c r="F209" s="128" t="s">
        <v>70</v>
      </c>
      <c r="G209" s="130"/>
      <c r="H209" s="131" t="s">
        <v>491</v>
      </c>
      <c r="I209" s="132" t="s">
        <v>49</v>
      </c>
      <c r="J209" s="147" t="s">
        <v>223</v>
      </c>
      <c r="K209" s="133">
        <v>33</v>
      </c>
      <c r="L209" s="134" t="str">
        <f>IF(ISERROR(VLOOKUP(K209,#REF!,2,FALSE))," ",VLOOKUP(K209,#REF!,2,FALSE))</f>
        <v xml:space="preserve"> </v>
      </c>
      <c r="M209" s="134" t="str">
        <f>IF(ISERROR(VLOOKUP(K209,#REF!,3,FALSE))," ",VLOOKUP(K209,#REF!,3,FALSE))</f>
        <v xml:space="preserve"> </v>
      </c>
      <c r="N209" s="135" t="s">
        <v>2555</v>
      </c>
      <c r="O209" s="179">
        <v>0</v>
      </c>
      <c r="P209" s="137" t="s">
        <v>2167</v>
      </c>
      <c r="Q209" s="138" t="s">
        <v>1093</v>
      </c>
      <c r="R209" s="137" t="s">
        <v>295</v>
      </c>
      <c r="S209" s="137" t="s">
        <v>79</v>
      </c>
      <c r="T209" s="139" t="s">
        <v>79</v>
      </c>
      <c r="U209" s="140" t="s">
        <v>79</v>
      </c>
      <c r="V209" s="165">
        <v>177700</v>
      </c>
      <c r="W209" s="141">
        <v>0</v>
      </c>
      <c r="X209" s="142"/>
      <c r="Y209" s="148"/>
      <c r="Z209" s="260">
        <f t="shared" si="6"/>
        <v>177700</v>
      </c>
      <c r="AA209" s="263">
        <v>177700</v>
      </c>
      <c r="AB209" s="168"/>
      <c r="AC209" s="168"/>
      <c r="AD209" s="168"/>
      <c r="AE209" s="143"/>
      <c r="AF209" s="143">
        <v>0</v>
      </c>
      <c r="AG209" s="170">
        <v>0</v>
      </c>
      <c r="AH209" s="171" t="s">
        <v>79</v>
      </c>
      <c r="AI209" s="169" t="s">
        <v>79</v>
      </c>
      <c r="AJ209" s="169" t="s">
        <v>79</v>
      </c>
      <c r="AK209" s="169" t="s">
        <v>79</v>
      </c>
      <c r="AL209" s="143" t="s">
        <v>79</v>
      </c>
      <c r="AM209" s="143" t="s">
        <v>79</v>
      </c>
      <c r="AN209" s="143" t="s">
        <v>2610</v>
      </c>
      <c r="AO209" s="143" t="s">
        <v>79</v>
      </c>
      <c r="AP209" s="144">
        <f t="shared" si="7"/>
        <v>1</v>
      </c>
      <c r="AQ209" s="35"/>
      <c r="AR209" s="35"/>
      <c r="AS209" s="35"/>
      <c r="AT209" s="35"/>
      <c r="AU209" s="35"/>
      <c r="AV209" s="35"/>
    </row>
    <row r="210" spans="1:48" s="145" customFormat="1" ht="27.95" customHeight="1" x14ac:dyDescent="0.25">
      <c r="A210" s="126" t="s">
        <v>1616</v>
      </c>
      <c r="B210" s="126">
        <v>2021</v>
      </c>
      <c r="C210" s="126"/>
      <c r="D210" s="127"/>
      <c r="E210" s="128" t="s">
        <v>70</v>
      </c>
      <c r="F210" s="128" t="s">
        <v>70</v>
      </c>
      <c r="G210" s="130"/>
      <c r="H210" s="131" t="s">
        <v>492</v>
      </c>
      <c r="I210" s="132" t="s">
        <v>49</v>
      </c>
      <c r="J210" s="147" t="s">
        <v>223</v>
      </c>
      <c r="K210" s="133">
        <v>34</v>
      </c>
      <c r="L210" s="134" t="str">
        <f>IF(ISERROR(VLOOKUP(K210,#REF!,2,FALSE))," ",VLOOKUP(K210,#REF!,2,FALSE))</f>
        <v xml:space="preserve"> </v>
      </c>
      <c r="M210" s="134" t="str">
        <f>IF(ISERROR(VLOOKUP(K210,#REF!,3,FALSE))," ",VLOOKUP(K210,#REF!,3,FALSE))</f>
        <v xml:space="preserve"> </v>
      </c>
      <c r="N210" s="135" t="s">
        <v>2568</v>
      </c>
      <c r="O210" s="179">
        <v>0</v>
      </c>
      <c r="P210" s="137" t="s">
        <v>2167</v>
      </c>
      <c r="Q210" s="138" t="s">
        <v>1093</v>
      </c>
      <c r="R210" s="137" t="s">
        <v>295</v>
      </c>
      <c r="S210" s="137" t="s">
        <v>79</v>
      </c>
      <c r="T210" s="139" t="s">
        <v>79</v>
      </c>
      <c r="U210" s="140" t="s">
        <v>79</v>
      </c>
      <c r="V210" s="165">
        <v>177700</v>
      </c>
      <c r="W210" s="141">
        <v>0</v>
      </c>
      <c r="X210" s="142"/>
      <c r="Y210" s="148"/>
      <c r="Z210" s="260">
        <f t="shared" si="6"/>
        <v>177700</v>
      </c>
      <c r="AA210" s="263">
        <v>177700</v>
      </c>
      <c r="AB210" s="168"/>
      <c r="AC210" s="168"/>
      <c r="AD210" s="168"/>
      <c r="AE210" s="143"/>
      <c r="AF210" s="143">
        <v>0</v>
      </c>
      <c r="AG210" s="170">
        <v>0</v>
      </c>
      <c r="AH210" s="171" t="s">
        <v>79</v>
      </c>
      <c r="AI210" s="169" t="s">
        <v>79</v>
      </c>
      <c r="AJ210" s="169" t="s">
        <v>79</v>
      </c>
      <c r="AK210" s="169" t="s">
        <v>79</v>
      </c>
      <c r="AL210" s="143" t="s">
        <v>79</v>
      </c>
      <c r="AM210" s="143" t="s">
        <v>79</v>
      </c>
      <c r="AN210" s="143" t="s">
        <v>2610</v>
      </c>
      <c r="AO210" s="143" t="s">
        <v>79</v>
      </c>
      <c r="AP210" s="144">
        <f t="shared" si="7"/>
        <v>1</v>
      </c>
      <c r="AQ210" s="35"/>
      <c r="AR210" s="35"/>
      <c r="AS210" s="35"/>
      <c r="AT210" s="35"/>
      <c r="AU210" s="35"/>
      <c r="AV210" s="35"/>
    </row>
    <row r="211" spans="1:48" s="145" customFormat="1" ht="27.95" customHeight="1" x14ac:dyDescent="0.25">
      <c r="A211" s="126" t="s">
        <v>1616</v>
      </c>
      <c r="B211" s="126">
        <v>2021</v>
      </c>
      <c r="C211" s="126"/>
      <c r="D211" s="127"/>
      <c r="E211" s="128" t="s">
        <v>70</v>
      </c>
      <c r="F211" s="128" t="s">
        <v>70</v>
      </c>
      <c r="G211" s="130"/>
      <c r="H211" s="131" t="s">
        <v>493</v>
      </c>
      <c r="I211" s="132" t="s">
        <v>49</v>
      </c>
      <c r="J211" s="147" t="s">
        <v>223</v>
      </c>
      <c r="K211" s="133">
        <v>57</v>
      </c>
      <c r="L211" s="134" t="str">
        <f>IF(ISERROR(VLOOKUP(K211,#REF!,2,FALSE))," ",VLOOKUP(K211,#REF!,2,FALSE))</f>
        <v xml:space="preserve"> </v>
      </c>
      <c r="M211" s="134" t="str">
        <f>IF(ISERROR(VLOOKUP(K211,#REF!,3,FALSE))," ",VLOOKUP(K211,#REF!,3,FALSE))</f>
        <v xml:space="preserve"> </v>
      </c>
      <c r="N211" s="135" t="s">
        <v>2553</v>
      </c>
      <c r="O211" s="179">
        <v>0</v>
      </c>
      <c r="P211" s="137" t="s">
        <v>2167</v>
      </c>
      <c r="Q211" s="138" t="s">
        <v>1093</v>
      </c>
      <c r="R211" s="137" t="s">
        <v>295</v>
      </c>
      <c r="S211" s="137" t="s">
        <v>79</v>
      </c>
      <c r="T211" s="139" t="s">
        <v>79</v>
      </c>
      <c r="U211" s="140" t="s">
        <v>79</v>
      </c>
      <c r="V211" s="165">
        <v>734500</v>
      </c>
      <c r="W211" s="141">
        <v>0</v>
      </c>
      <c r="X211" s="142"/>
      <c r="Y211" s="148"/>
      <c r="Z211" s="260">
        <f t="shared" si="6"/>
        <v>734500</v>
      </c>
      <c r="AA211" s="263">
        <v>734500</v>
      </c>
      <c r="AB211" s="168"/>
      <c r="AC211" s="168"/>
      <c r="AD211" s="168"/>
      <c r="AE211" s="143"/>
      <c r="AF211" s="143">
        <v>0</v>
      </c>
      <c r="AG211" s="170">
        <v>0</v>
      </c>
      <c r="AH211" s="171" t="s">
        <v>79</v>
      </c>
      <c r="AI211" s="169" t="s">
        <v>79</v>
      </c>
      <c r="AJ211" s="169" t="s">
        <v>79</v>
      </c>
      <c r="AK211" s="169" t="s">
        <v>79</v>
      </c>
      <c r="AL211" s="143" t="s">
        <v>79</v>
      </c>
      <c r="AM211" s="143" t="s">
        <v>79</v>
      </c>
      <c r="AN211" s="143" t="s">
        <v>2610</v>
      </c>
      <c r="AO211" s="143" t="s">
        <v>79</v>
      </c>
      <c r="AP211" s="144">
        <f t="shared" si="7"/>
        <v>1</v>
      </c>
      <c r="AQ211" s="35"/>
      <c r="AR211" s="35"/>
      <c r="AS211" s="35"/>
      <c r="AT211" s="35"/>
      <c r="AU211" s="35"/>
      <c r="AV211" s="35"/>
    </row>
    <row r="212" spans="1:48" s="145" customFormat="1" ht="27.95" customHeight="1" x14ac:dyDescent="0.25">
      <c r="A212" s="126" t="s">
        <v>1616</v>
      </c>
      <c r="B212" s="126">
        <v>2021</v>
      </c>
      <c r="C212" s="126"/>
      <c r="D212" s="127"/>
      <c r="E212" s="128" t="s">
        <v>70</v>
      </c>
      <c r="F212" s="128" t="s">
        <v>70</v>
      </c>
      <c r="G212" s="130"/>
      <c r="H212" s="131" t="s">
        <v>494</v>
      </c>
      <c r="I212" s="132" t="s">
        <v>49</v>
      </c>
      <c r="J212" s="147" t="s">
        <v>223</v>
      </c>
      <c r="K212" s="133">
        <v>57</v>
      </c>
      <c r="L212" s="134" t="str">
        <f>IF(ISERROR(VLOOKUP(K212,#REF!,2,FALSE))," ",VLOOKUP(K212,#REF!,2,FALSE))</f>
        <v xml:space="preserve"> </v>
      </c>
      <c r="M212" s="134" t="str">
        <f>IF(ISERROR(VLOOKUP(K212,#REF!,3,FALSE))," ",VLOOKUP(K212,#REF!,3,FALSE))</f>
        <v xml:space="preserve"> </v>
      </c>
      <c r="N212" s="135" t="s">
        <v>2563</v>
      </c>
      <c r="O212" s="179">
        <v>0</v>
      </c>
      <c r="P212" s="137" t="s">
        <v>2167</v>
      </c>
      <c r="Q212" s="138" t="s">
        <v>1093</v>
      </c>
      <c r="R212" s="137" t="s">
        <v>295</v>
      </c>
      <c r="S212" s="137" t="s">
        <v>79</v>
      </c>
      <c r="T212" s="139" t="s">
        <v>79</v>
      </c>
      <c r="U212" s="140" t="s">
        <v>79</v>
      </c>
      <c r="V212" s="165">
        <v>7603100</v>
      </c>
      <c r="W212" s="141">
        <v>0</v>
      </c>
      <c r="X212" s="142"/>
      <c r="Y212" s="148"/>
      <c r="Z212" s="260">
        <f t="shared" si="6"/>
        <v>7603100</v>
      </c>
      <c r="AA212" s="263">
        <v>7603100</v>
      </c>
      <c r="AB212" s="168"/>
      <c r="AC212" s="168"/>
      <c r="AD212" s="168"/>
      <c r="AE212" s="143"/>
      <c r="AF212" s="143">
        <v>0</v>
      </c>
      <c r="AG212" s="170">
        <v>0</v>
      </c>
      <c r="AH212" s="171" t="s">
        <v>79</v>
      </c>
      <c r="AI212" s="169" t="s">
        <v>79</v>
      </c>
      <c r="AJ212" s="169" t="s">
        <v>79</v>
      </c>
      <c r="AK212" s="169" t="s">
        <v>79</v>
      </c>
      <c r="AL212" s="143" t="s">
        <v>79</v>
      </c>
      <c r="AM212" s="143" t="s">
        <v>79</v>
      </c>
      <c r="AN212" s="143" t="s">
        <v>2610</v>
      </c>
      <c r="AO212" s="143" t="s">
        <v>79</v>
      </c>
      <c r="AP212" s="144">
        <f t="shared" si="7"/>
        <v>1</v>
      </c>
      <c r="AQ212" s="35"/>
      <c r="AR212" s="35"/>
      <c r="AS212" s="35"/>
      <c r="AT212" s="35"/>
      <c r="AU212" s="35"/>
      <c r="AV212" s="35"/>
    </row>
    <row r="213" spans="1:48" s="145" customFormat="1" ht="27.95" customHeight="1" x14ac:dyDescent="0.25">
      <c r="A213" s="126" t="s">
        <v>1616</v>
      </c>
      <c r="B213" s="126">
        <v>2021</v>
      </c>
      <c r="C213" s="126"/>
      <c r="D213" s="127"/>
      <c r="E213" s="128" t="s">
        <v>70</v>
      </c>
      <c r="F213" s="128" t="s">
        <v>70</v>
      </c>
      <c r="G213" s="130"/>
      <c r="H213" s="131" t="s">
        <v>495</v>
      </c>
      <c r="I213" s="132" t="s">
        <v>49</v>
      </c>
      <c r="J213" s="147" t="s">
        <v>223</v>
      </c>
      <c r="K213" s="133">
        <v>27</v>
      </c>
      <c r="L213" s="134" t="str">
        <f>IF(ISERROR(VLOOKUP(K213,#REF!,2,FALSE))," ",VLOOKUP(K213,#REF!,2,FALSE))</f>
        <v xml:space="preserve"> </v>
      </c>
      <c r="M213" s="134" t="str">
        <f>IF(ISERROR(VLOOKUP(K213,#REF!,3,FALSE))," ",VLOOKUP(K213,#REF!,3,FALSE))</f>
        <v xml:space="preserve"> </v>
      </c>
      <c r="N213" s="135" t="s">
        <v>2569</v>
      </c>
      <c r="O213" s="179">
        <v>0</v>
      </c>
      <c r="P213" s="137" t="s">
        <v>2167</v>
      </c>
      <c r="Q213" s="138" t="s">
        <v>1093</v>
      </c>
      <c r="R213" s="137" t="s">
        <v>295</v>
      </c>
      <c r="S213" s="137" t="s">
        <v>79</v>
      </c>
      <c r="T213" s="139" t="s">
        <v>79</v>
      </c>
      <c r="U213" s="140" t="s">
        <v>79</v>
      </c>
      <c r="V213" s="165">
        <v>904800</v>
      </c>
      <c r="W213" s="141">
        <v>0</v>
      </c>
      <c r="X213" s="142"/>
      <c r="Y213" s="148"/>
      <c r="Z213" s="260">
        <f t="shared" si="6"/>
        <v>904800</v>
      </c>
      <c r="AA213" s="263">
        <v>904800</v>
      </c>
      <c r="AB213" s="168"/>
      <c r="AC213" s="168"/>
      <c r="AD213" s="168"/>
      <c r="AE213" s="143"/>
      <c r="AF213" s="143">
        <v>0</v>
      </c>
      <c r="AG213" s="170">
        <v>0</v>
      </c>
      <c r="AH213" s="171" t="s">
        <v>79</v>
      </c>
      <c r="AI213" s="169" t="s">
        <v>79</v>
      </c>
      <c r="AJ213" s="169" t="s">
        <v>79</v>
      </c>
      <c r="AK213" s="169" t="s">
        <v>79</v>
      </c>
      <c r="AL213" s="143" t="s">
        <v>79</v>
      </c>
      <c r="AM213" s="143" t="s">
        <v>79</v>
      </c>
      <c r="AN213" s="143" t="s">
        <v>2610</v>
      </c>
      <c r="AO213" s="143" t="s">
        <v>79</v>
      </c>
      <c r="AP213" s="144">
        <f t="shared" si="7"/>
        <v>1</v>
      </c>
      <c r="AQ213" s="35"/>
      <c r="AR213" s="35"/>
      <c r="AS213" s="35"/>
      <c r="AT213" s="35"/>
      <c r="AU213" s="35"/>
      <c r="AV213" s="35"/>
    </row>
    <row r="214" spans="1:48" s="145" customFormat="1" ht="27.95" customHeight="1" x14ac:dyDescent="0.25">
      <c r="A214" s="126" t="s">
        <v>1616</v>
      </c>
      <c r="B214" s="126">
        <v>2021</v>
      </c>
      <c r="C214" s="126"/>
      <c r="D214" s="127"/>
      <c r="E214" s="128" t="s">
        <v>70</v>
      </c>
      <c r="F214" s="128" t="s">
        <v>70</v>
      </c>
      <c r="G214" s="130"/>
      <c r="H214" s="131" t="s">
        <v>496</v>
      </c>
      <c r="I214" s="132" t="s">
        <v>49</v>
      </c>
      <c r="J214" s="147" t="s">
        <v>223</v>
      </c>
      <c r="K214" s="133">
        <v>49</v>
      </c>
      <c r="L214" s="134" t="str">
        <f>IF(ISERROR(VLOOKUP(K214,#REF!,2,FALSE))," ",VLOOKUP(K214,#REF!,2,FALSE))</f>
        <v xml:space="preserve"> </v>
      </c>
      <c r="M214" s="134" t="str">
        <f>IF(ISERROR(VLOOKUP(K214,#REF!,3,FALSE))," ",VLOOKUP(K214,#REF!,3,FALSE))</f>
        <v xml:space="preserve"> </v>
      </c>
      <c r="N214" s="135" t="s">
        <v>2565</v>
      </c>
      <c r="O214" s="179">
        <v>0</v>
      </c>
      <c r="P214" s="137" t="s">
        <v>2167</v>
      </c>
      <c r="Q214" s="138" t="s">
        <v>1093</v>
      </c>
      <c r="R214" s="137" t="s">
        <v>295</v>
      </c>
      <c r="S214" s="137" t="s">
        <v>79</v>
      </c>
      <c r="T214" s="139" t="s">
        <v>79</v>
      </c>
      <c r="U214" s="140" t="s">
        <v>79</v>
      </c>
      <c r="V214" s="165">
        <v>1176300</v>
      </c>
      <c r="W214" s="141">
        <v>0</v>
      </c>
      <c r="X214" s="142"/>
      <c r="Y214" s="148"/>
      <c r="Z214" s="260">
        <f t="shared" si="6"/>
        <v>1176300</v>
      </c>
      <c r="AA214" s="263">
        <v>1176300</v>
      </c>
      <c r="AB214" s="168"/>
      <c r="AC214" s="168"/>
      <c r="AD214" s="168"/>
      <c r="AE214" s="143"/>
      <c r="AF214" s="143">
        <v>0</v>
      </c>
      <c r="AG214" s="170">
        <v>0</v>
      </c>
      <c r="AH214" s="171" t="s">
        <v>79</v>
      </c>
      <c r="AI214" s="169" t="s">
        <v>79</v>
      </c>
      <c r="AJ214" s="169" t="s">
        <v>79</v>
      </c>
      <c r="AK214" s="169" t="s">
        <v>79</v>
      </c>
      <c r="AL214" s="143" t="s">
        <v>79</v>
      </c>
      <c r="AM214" s="143" t="s">
        <v>79</v>
      </c>
      <c r="AN214" s="143" t="s">
        <v>2610</v>
      </c>
      <c r="AO214" s="143" t="s">
        <v>79</v>
      </c>
      <c r="AP214" s="144">
        <f t="shared" si="7"/>
        <v>1</v>
      </c>
      <c r="AQ214" s="35"/>
      <c r="AR214" s="35"/>
      <c r="AS214" s="35"/>
      <c r="AT214" s="35"/>
      <c r="AU214" s="35"/>
      <c r="AV214" s="35"/>
    </row>
    <row r="215" spans="1:48" s="145" customFormat="1" ht="27.95" customHeight="1" x14ac:dyDescent="0.25">
      <c r="A215" s="126" t="s">
        <v>1616</v>
      </c>
      <c r="B215" s="126">
        <v>2021</v>
      </c>
      <c r="C215" s="126"/>
      <c r="D215" s="127"/>
      <c r="E215" s="128" t="s">
        <v>70</v>
      </c>
      <c r="F215" s="128" t="s">
        <v>70</v>
      </c>
      <c r="G215" s="130"/>
      <c r="H215" s="131" t="s">
        <v>497</v>
      </c>
      <c r="I215" s="132" t="s">
        <v>49</v>
      </c>
      <c r="J215" s="147" t="s">
        <v>223</v>
      </c>
      <c r="K215" s="133">
        <v>38</v>
      </c>
      <c r="L215" s="134" t="str">
        <f>IF(ISERROR(VLOOKUP(K215,#REF!,2,FALSE))," ",VLOOKUP(K215,#REF!,2,FALSE))</f>
        <v xml:space="preserve"> </v>
      </c>
      <c r="M215" s="134" t="str">
        <f>IF(ISERROR(VLOOKUP(K215,#REF!,3,FALSE))," ",VLOOKUP(K215,#REF!,3,FALSE))</f>
        <v xml:space="preserve"> </v>
      </c>
      <c r="N215" s="135" t="s">
        <v>2570</v>
      </c>
      <c r="O215" s="179">
        <v>0</v>
      </c>
      <c r="P215" s="137" t="s">
        <v>2167</v>
      </c>
      <c r="Q215" s="138" t="s">
        <v>1093</v>
      </c>
      <c r="R215" s="137" t="s">
        <v>295</v>
      </c>
      <c r="S215" s="137" t="s">
        <v>79</v>
      </c>
      <c r="T215" s="139" t="s">
        <v>79</v>
      </c>
      <c r="U215" s="140" t="s">
        <v>79</v>
      </c>
      <c r="V215" s="165">
        <v>348000</v>
      </c>
      <c r="W215" s="141">
        <v>0</v>
      </c>
      <c r="X215" s="142"/>
      <c r="Y215" s="148"/>
      <c r="Z215" s="260">
        <f t="shared" si="6"/>
        <v>348000</v>
      </c>
      <c r="AA215" s="263">
        <v>348000</v>
      </c>
      <c r="AB215" s="168"/>
      <c r="AC215" s="168"/>
      <c r="AD215" s="168"/>
      <c r="AE215" s="143"/>
      <c r="AF215" s="143">
        <v>0</v>
      </c>
      <c r="AG215" s="170">
        <v>0</v>
      </c>
      <c r="AH215" s="171" t="s">
        <v>79</v>
      </c>
      <c r="AI215" s="169" t="s">
        <v>79</v>
      </c>
      <c r="AJ215" s="169" t="s">
        <v>79</v>
      </c>
      <c r="AK215" s="169" t="s">
        <v>79</v>
      </c>
      <c r="AL215" s="143" t="s">
        <v>79</v>
      </c>
      <c r="AM215" s="143" t="s">
        <v>79</v>
      </c>
      <c r="AN215" s="143" t="s">
        <v>2610</v>
      </c>
      <c r="AO215" s="143" t="s">
        <v>79</v>
      </c>
      <c r="AP215" s="144">
        <f t="shared" si="7"/>
        <v>1</v>
      </c>
      <c r="AQ215" s="35"/>
      <c r="AR215" s="35"/>
      <c r="AS215" s="35"/>
      <c r="AT215" s="35"/>
      <c r="AU215" s="35"/>
      <c r="AV215" s="35"/>
    </row>
    <row r="216" spans="1:48" s="145" customFormat="1" ht="27.95" customHeight="1" x14ac:dyDescent="0.25">
      <c r="A216" s="126" t="s">
        <v>1616</v>
      </c>
      <c r="B216" s="126">
        <v>2021</v>
      </c>
      <c r="C216" s="126"/>
      <c r="D216" s="127"/>
      <c r="E216" s="128" t="s">
        <v>70</v>
      </c>
      <c r="F216" s="128" t="s">
        <v>70</v>
      </c>
      <c r="G216" s="130"/>
      <c r="H216" s="131" t="s">
        <v>498</v>
      </c>
      <c r="I216" s="132" t="s">
        <v>49</v>
      </c>
      <c r="J216" s="147" t="s">
        <v>223</v>
      </c>
      <c r="K216" s="133">
        <v>48</v>
      </c>
      <c r="L216" s="134" t="str">
        <f>IF(ISERROR(VLOOKUP(K216,#REF!,2,FALSE))," ",VLOOKUP(K216,#REF!,2,FALSE))</f>
        <v xml:space="preserve"> </v>
      </c>
      <c r="M216" s="134" t="str">
        <f>IF(ISERROR(VLOOKUP(K216,#REF!,3,FALSE))," ",VLOOKUP(K216,#REF!,3,FALSE))</f>
        <v xml:space="preserve"> </v>
      </c>
      <c r="N216" s="135" t="s">
        <v>2571</v>
      </c>
      <c r="O216" s="179">
        <v>0</v>
      </c>
      <c r="P216" s="137" t="s">
        <v>2167</v>
      </c>
      <c r="Q216" s="138" t="s">
        <v>1093</v>
      </c>
      <c r="R216" s="137" t="s">
        <v>295</v>
      </c>
      <c r="S216" s="137" t="s">
        <v>79</v>
      </c>
      <c r="T216" s="139" t="s">
        <v>79</v>
      </c>
      <c r="U216" s="140" t="s">
        <v>79</v>
      </c>
      <c r="V216" s="165">
        <v>177700</v>
      </c>
      <c r="W216" s="141">
        <v>0</v>
      </c>
      <c r="X216" s="142"/>
      <c r="Y216" s="148"/>
      <c r="Z216" s="260">
        <f t="shared" si="6"/>
        <v>177700</v>
      </c>
      <c r="AA216" s="263">
        <v>177700</v>
      </c>
      <c r="AB216" s="168"/>
      <c r="AC216" s="168"/>
      <c r="AD216" s="168"/>
      <c r="AE216" s="143"/>
      <c r="AF216" s="143">
        <v>0</v>
      </c>
      <c r="AG216" s="170">
        <v>0</v>
      </c>
      <c r="AH216" s="171" t="s">
        <v>79</v>
      </c>
      <c r="AI216" s="169" t="s">
        <v>79</v>
      </c>
      <c r="AJ216" s="169" t="s">
        <v>79</v>
      </c>
      <c r="AK216" s="169" t="s">
        <v>79</v>
      </c>
      <c r="AL216" s="143" t="s">
        <v>79</v>
      </c>
      <c r="AM216" s="143" t="s">
        <v>79</v>
      </c>
      <c r="AN216" s="143" t="s">
        <v>2610</v>
      </c>
      <c r="AO216" s="143" t="s">
        <v>79</v>
      </c>
      <c r="AP216" s="144">
        <f t="shared" si="7"/>
        <v>1</v>
      </c>
      <c r="AQ216" s="35"/>
      <c r="AR216" s="35"/>
      <c r="AS216" s="35"/>
      <c r="AT216" s="35"/>
      <c r="AU216" s="35"/>
      <c r="AV216" s="35"/>
    </row>
    <row r="217" spans="1:48" s="145" customFormat="1" ht="27.95" customHeight="1" x14ac:dyDescent="0.25">
      <c r="A217" s="126" t="s">
        <v>1616</v>
      </c>
      <c r="B217" s="126">
        <v>2021</v>
      </c>
      <c r="C217" s="126"/>
      <c r="D217" s="127"/>
      <c r="E217" s="128" t="s">
        <v>70</v>
      </c>
      <c r="F217" s="128" t="s">
        <v>70</v>
      </c>
      <c r="G217" s="130"/>
      <c r="H217" s="131" t="s">
        <v>499</v>
      </c>
      <c r="I217" s="132" t="s">
        <v>49</v>
      </c>
      <c r="J217" s="147" t="s">
        <v>223</v>
      </c>
      <c r="K217" s="133">
        <v>30</v>
      </c>
      <c r="L217" s="134" t="str">
        <f>IF(ISERROR(VLOOKUP(K217,#REF!,2,FALSE))," ",VLOOKUP(K217,#REF!,2,FALSE))</f>
        <v xml:space="preserve"> </v>
      </c>
      <c r="M217" s="134" t="str">
        <f>IF(ISERROR(VLOOKUP(K217,#REF!,3,FALSE))," ",VLOOKUP(K217,#REF!,3,FALSE))</f>
        <v xml:space="preserve"> </v>
      </c>
      <c r="N217" s="135" t="s">
        <v>2567</v>
      </c>
      <c r="O217" s="179">
        <v>0</v>
      </c>
      <c r="P217" s="137" t="s">
        <v>2167</v>
      </c>
      <c r="Q217" s="138" t="s">
        <v>1093</v>
      </c>
      <c r="R217" s="137" t="s">
        <v>295</v>
      </c>
      <c r="S217" s="137" t="s">
        <v>79</v>
      </c>
      <c r="T217" s="139" t="s">
        <v>79</v>
      </c>
      <c r="U217" s="140" t="s">
        <v>79</v>
      </c>
      <c r="V217" s="165">
        <v>177700</v>
      </c>
      <c r="W217" s="141">
        <v>0</v>
      </c>
      <c r="X217" s="142"/>
      <c r="Y217" s="148"/>
      <c r="Z217" s="260">
        <f t="shared" si="6"/>
        <v>177700</v>
      </c>
      <c r="AA217" s="263">
        <v>177700</v>
      </c>
      <c r="AB217" s="168"/>
      <c r="AC217" s="168"/>
      <c r="AD217" s="168"/>
      <c r="AE217" s="143"/>
      <c r="AF217" s="143">
        <v>0</v>
      </c>
      <c r="AG217" s="170">
        <v>0</v>
      </c>
      <c r="AH217" s="171" t="s">
        <v>79</v>
      </c>
      <c r="AI217" s="169" t="s">
        <v>79</v>
      </c>
      <c r="AJ217" s="169" t="s">
        <v>79</v>
      </c>
      <c r="AK217" s="169" t="s">
        <v>79</v>
      </c>
      <c r="AL217" s="143" t="s">
        <v>79</v>
      </c>
      <c r="AM217" s="143" t="s">
        <v>79</v>
      </c>
      <c r="AN217" s="143" t="s">
        <v>2610</v>
      </c>
      <c r="AO217" s="143" t="s">
        <v>79</v>
      </c>
      <c r="AP217" s="144">
        <f t="shared" si="7"/>
        <v>1</v>
      </c>
      <c r="AQ217" s="35"/>
      <c r="AR217" s="35"/>
      <c r="AS217" s="35"/>
      <c r="AT217" s="35"/>
      <c r="AU217" s="35"/>
      <c r="AV217" s="35"/>
    </row>
    <row r="218" spans="1:48" s="145" customFormat="1" ht="27.95" customHeight="1" x14ac:dyDescent="0.25">
      <c r="A218" s="126" t="s">
        <v>1616</v>
      </c>
      <c r="B218" s="126">
        <v>2021</v>
      </c>
      <c r="C218" s="126"/>
      <c r="D218" s="127"/>
      <c r="E218" s="128" t="s">
        <v>70</v>
      </c>
      <c r="F218" s="128" t="s">
        <v>70</v>
      </c>
      <c r="G218" s="130"/>
      <c r="H218" s="131" t="s">
        <v>500</v>
      </c>
      <c r="I218" s="132" t="s">
        <v>49</v>
      </c>
      <c r="J218" s="147" t="s">
        <v>223</v>
      </c>
      <c r="K218" s="133">
        <v>43</v>
      </c>
      <c r="L218" s="134" t="str">
        <f>IF(ISERROR(VLOOKUP(K218,#REF!,2,FALSE))," ",VLOOKUP(K218,#REF!,2,FALSE))</f>
        <v xml:space="preserve"> </v>
      </c>
      <c r="M218" s="134" t="str">
        <f>IF(ISERROR(VLOOKUP(K218,#REF!,3,FALSE))," ",VLOOKUP(K218,#REF!,3,FALSE))</f>
        <v xml:space="preserve"> </v>
      </c>
      <c r="N218" s="135" t="s">
        <v>2566</v>
      </c>
      <c r="O218" s="179">
        <v>0</v>
      </c>
      <c r="P218" s="137" t="s">
        <v>2167</v>
      </c>
      <c r="Q218" s="138" t="s">
        <v>1093</v>
      </c>
      <c r="R218" s="137" t="s">
        <v>295</v>
      </c>
      <c r="S218" s="137" t="s">
        <v>79</v>
      </c>
      <c r="T218" s="139" t="s">
        <v>79</v>
      </c>
      <c r="U218" s="140" t="s">
        <v>79</v>
      </c>
      <c r="V218" s="165">
        <v>1563800</v>
      </c>
      <c r="W218" s="141">
        <v>0</v>
      </c>
      <c r="X218" s="142"/>
      <c r="Y218" s="148"/>
      <c r="Z218" s="260">
        <f t="shared" si="6"/>
        <v>1563800</v>
      </c>
      <c r="AA218" s="263">
        <v>1563800</v>
      </c>
      <c r="AB218" s="168"/>
      <c r="AC218" s="168"/>
      <c r="AD218" s="168"/>
      <c r="AE218" s="143"/>
      <c r="AF218" s="143">
        <v>0</v>
      </c>
      <c r="AG218" s="170">
        <v>0</v>
      </c>
      <c r="AH218" s="171" t="s">
        <v>79</v>
      </c>
      <c r="AI218" s="169" t="s">
        <v>79</v>
      </c>
      <c r="AJ218" s="169" t="s">
        <v>79</v>
      </c>
      <c r="AK218" s="169" t="s">
        <v>79</v>
      </c>
      <c r="AL218" s="143" t="s">
        <v>79</v>
      </c>
      <c r="AM218" s="143" t="s">
        <v>79</v>
      </c>
      <c r="AN218" s="143" t="s">
        <v>2610</v>
      </c>
      <c r="AO218" s="143" t="s">
        <v>79</v>
      </c>
      <c r="AP218" s="144">
        <f t="shared" si="7"/>
        <v>1</v>
      </c>
      <c r="AQ218" s="35"/>
      <c r="AR218" s="35"/>
      <c r="AS218" s="35"/>
      <c r="AT218" s="35"/>
      <c r="AU218" s="35"/>
      <c r="AV218" s="35"/>
    </row>
    <row r="219" spans="1:48" s="145" customFormat="1" ht="27.95" customHeight="1" x14ac:dyDescent="0.25">
      <c r="A219" s="126" t="s">
        <v>1617</v>
      </c>
      <c r="B219" s="126">
        <v>2021</v>
      </c>
      <c r="C219" s="126" t="s">
        <v>2866</v>
      </c>
      <c r="D219" s="127" t="s">
        <v>2867</v>
      </c>
      <c r="E219" s="128" t="s">
        <v>54</v>
      </c>
      <c r="F219" s="129" t="s">
        <v>27</v>
      </c>
      <c r="G219" s="130" t="s">
        <v>75</v>
      </c>
      <c r="H219" s="131" t="s">
        <v>501</v>
      </c>
      <c r="I219" s="132" t="s">
        <v>49</v>
      </c>
      <c r="J219" s="147" t="s">
        <v>223</v>
      </c>
      <c r="K219" s="133">
        <v>6</v>
      </c>
      <c r="L219" s="134" t="str">
        <f>IF(ISERROR(VLOOKUP(K219,#REF!,2,FALSE))," ",VLOOKUP(K219,#REF!,2,FALSE))</f>
        <v xml:space="preserve"> </v>
      </c>
      <c r="M219" s="134" t="str">
        <f>IF(ISERROR(VLOOKUP(K219,#REF!,3,FALSE))," ",VLOOKUP(K219,#REF!,3,FALSE))</f>
        <v xml:space="preserve"> </v>
      </c>
      <c r="N219" s="135" t="s">
        <v>2564</v>
      </c>
      <c r="O219" s="179">
        <v>0</v>
      </c>
      <c r="P219" s="137" t="s">
        <v>2200</v>
      </c>
      <c r="Q219" s="138" t="s">
        <v>1126</v>
      </c>
      <c r="R219" s="137" t="s">
        <v>295</v>
      </c>
      <c r="S219" s="137" t="s">
        <v>79</v>
      </c>
      <c r="T219" s="139" t="s">
        <v>79</v>
      </c>
      <c r="U219" s="140" t="s">
        <v>79</v>
      </c>
      <c r="V219" s="165">
        <v>42700000</v>
      </c>
      <c r="W219" s="141">
        <v>0</v>
      </c>
      <c r="X219" s="142">
        <v>1</v>
      </c>
      <c r="Y219" s="148">
        <v>2989999</v>
      </c>
      <c r="Z219" s="260">
        <f t="shared" si="6"/>
        <v>45689999</v>
      </c>
      <c r="AA219" s="263">
        <v>41419000</v>
      </c>
      <c r="AB219" s="168">
        <v>44232</v>
      </c>
      <c r="AC219" s="168">
        <v>44237</v>
      </c>
      <c r="AD219" s="168">
        <v>44561</v>
      </c>
      <c r="AE219" s="143">
        <v>300</v>
      </c>
      <c r="AF219" s="143">
        <v>1</v>
      </c>
      <c r="AG219" s="170">
        <v>21</v>
      </c>
      <c r="AH219" s="171" t="s">
        <v>79</v>
      </c>
      <c r="AI219" s="169" t="s">
        <v>79</v>
      </c>
      <c r="AJ219" s="169" t="s">
        <v>79</v>
      </c>
      <c r="AK219" s="169" t="s">
        <v>79</v>
      </c>
      <c r="AL219" s="143" t="s">
        <v>79</v>
      </c>
      <c r="AM219" s="143" t="s">
        <v>79</v>
      </c>
      <c r="AN219" s="143" t="s">
        <v>2610</v>
      </c>
      <c r="AO219" s="143" t="s">
        <v>79</v>
      </c>
      <c r="AP219" s="144">
        <f t="shared" si="7"/>
        <v>0.90652223476739402</v>
      </c>
      <c r="AQ219" s="35"/>
      <c r="AR219" s="35"/>
      <c r="AS219" s="35"/>
      <c r="AT219" s="35"/>
      <c r="AU219" s="35"/>
      <c r="AV219" s="35"/>
    </row>
    <row r="220" spans="1:48" s="145" customFormat="1" ht="27.95" customHeight="1" x14ac:dyDescent="0.25">
      <c r="A220" s="126" t="s">
        <v>1618</v>
      </c>
      <c r="B220" s="126">
        <v>2021</v>
      </c>
      <c r="C220" s="126" t="s">
        <v>2868</v>
      </c>
      <c r="D220" s="127" t="s">
        <v>2869</v>
      </c>
      <c r="E220" s="128" t="s">
        <v>54</v>
      </c>
      <c r="F220" s="129" t="s">
        <v>27</v>
      </c>
      <c r="G220" s="130" t="s">
        <v>75</v>
      </c>
      <c r="H220" s="131" t="s">
        <v>502</v>
      </c>
      <c r="I220" s="132" t="s">
        <v>49</v>
      </c>
      <c r="J220" s="147" t="s">
        <v>223</v>
      </c>
      <c r="K220" s="133">
        <v>49</v>
      </c>
      <c r="L220" s="134" t="str">
        <f>IF(ISERROR(VLOOKUP(K220,#REF!,2,FALSE))," ",VLOOKUP(K220,#REF!,2,FALSE))</f>
        <v xml:space="preserve"> </v>
      </c>
      <c r="M220" s="134" t="str">
        <f>IF(ISERROR(VLOOKUP(K220,#REF!,3,FALSE))," ",VLOOKUP(K220,#REF!,3,FALSE))</f>
        <v xml:space="preserve"> </v>
      </c>
      <c r="N220" s="135" t="s">
        <v>2565</v>
      </c>
      <c r="O220" s="179">
        <v>0</v>
      </c>
      <c r="P220" s="137" t="s">
        <v>2201</v>
      </c>
      <c r="Q220" s="138" t="s">
        <v>1127</v>
      </c>
      <c r="R220" s="137" t="s">
        <v>295</v>
      </c>
      <c r="S220" s="137" t="s">
        <v>79</v>
      </c>
      <c r="T220" s="139" t="s">
        <v>79</v>
      </c>
      <c r="U220" s="140" t="s">
        <v>79</v>
      </c>
      <c r="V220" s="165">
        <v>22500000</v>
      </c>
      <c r="W220" s="141">
        <v>0</v>
      </c>
      <c r="X220" s="142">
        <v>1</v>
      </c>
      <c r="Y220" s="148">
        <v>1725000</v>
      </c>
      <c r="Z220" s="260">
        <f t="shared" si="6"/>
        <v>24225000</v>
      </c>
      <c r="AA220" s="263">
        <v>21975000</v>
      </c>
      <c r="AB220" s="168">
        <v>44232</v>
      </c>
      <c r="AC220" s="168">
        <v>44235</v>
      </c>
      <c r="AD220" s="168">
        <v>44560</v>
      </c>
      <c r="AE220" s="143">
        <v>300</v>
      </c>
      <c r="AF220" s="143">
        <v>1</v>
      </c>
      <c r="AG220" s="170">
        <v>23</v>
      </c>
      <c r="AH220" s="171" t="s">
        <v>79</v>
      </c>
      <c r="AI220" s="169" t="s">
        <v>79</v>
      </c>
      <c r="AJ220" s="169" t="s">
        <v>79</v>
      </c>
      <c r="AK220" s="169" t="s">
        <v>79</v>
      </c>
      <c r="AL220" s="143" t="s">
        <v>79</v>
      </c>
      <c r="AM220" s="143" t="s">
        <v>79</v>
      </c>
      <c r="AN220" s="143" t="s">
        <v>2610</v>
      </c>
      <c r="AO220" s="143" t="s">
        <v>79</v>
      </c>
      <c r="AP220" s="144">
        <f t="shared" si="7"/>
        <v>0.90712074303405577</v>
      </c>
      <c r="AQ220" s="35"/>
      <c r="AR220" s="35"/>
      <c r="AS220" s="35"/>
      <c r="AT220" s="35"/>
      <c r="AU220" s="35"/>
      <c r="AV220" s="35"/>
    </row>
    <row r="221" spans="1:48" s="145" customFormat="1" ht="27.95" customHeight="1" x14ac:dyDescent="0.25">
      <c r="A221" s="126" t="s">
        <v>1619</v>
      </c>
      <c r="B221" s="126">
        <v>2021</v>
      </c>
      <c r="C221" s="126" t="s">
        <v>2870</v>
      </c>
      <c r="D221" s="127" t="s">
        <v>2871</v>
      </c>
      <c r="E221" s="128" t="s">
        <v>54</v>
      </c>
      <c r="F221" s="129" t="s">
        <v>27</v>
      </c>
      <c r="G221" s="130" t="s">
        <v>75</v>
      </c>
      <c r="H221" s="131" t="s">
        <v>503</v>
      </c>
      <c r="I221" s="132" t="s">
        <v>49</v>
      </c>
      <c r="J221" s="147" t="s">
        <v>223</v>
      </c>
      <c r="K221" s="133">
        <v>49</v>
      </c>
      <c r="L221" s="134" t="str">
        <f>IF(ISERROR(VLOOKUP(K221,#REF!,2,FALSE))," ",VLOOKUP(K221,#REF!,2,FALSE))</f>
        <v xml:space="preserve"> </v>
      </c>
      <c r="M221" s="134" t="str">
        <f>IF(ISERROR(VLOOKUP(K221,#REF!,3,FALSE))," ",VLOOKUP(K221,#REF!,3,FALSE))</f>
        <v xml:space="preserve"> </v>
      </c>
      <c r="N221" s="135" t="s">
        <v>2565</v>
      </c>
      <c r="O221" s="179">
        <v>0</v>
      </c>
      <c r="P221" s="137" t="s">
        <v>2202</v>
      </c>
      <c r="Q221" s="138" t="s">
        <v>1128</v>
      </c>
      <c r="R221" s="137" t="s">
        <v>295</v>
      </c>
      <c r="S221" s="137" t="s">
        <v>79</v>
      </c>
      <c r="T221" s="139" t="s">
        <v>79</v>
      </c>
      <c r="U221" s="140" t="s">
        <v>79</v>
      </c>
      <c r="V221" s="165">
        <v>22500000</v>
      </c>
      <c r="W221" s="141">
        <v>0</v>
      </c>
      <c r="X221" s="142"/>
      <c r="Y221" s="148"/>
      <c r="Z221" s="260">
        <f t="shared" si="6"/>
        <v>22500000</v>
      </c>
      <c r="AA221" s="263">
        <v>22500000</v>
      </c>
      <c r="AB221" s="168">
        <v>44232</v>
      </c>
      <c r="AC221" s="168">
        <v>44236</v>
      </c>
      <c r="AD221" s="168">
        <v>44538</v>
      </c>
      <c r="AE221" s="143">
        <v>300</v>
      </c>
      <c r="AF221" s="143">
        <v>0</v>
      </c>
      <c r="AG221" s="170">
        <v>0</v>
      </c>
      <c r="AH221" s="171" t="s">
        <v>79</v>
      </c>
      <c r="AI221" s="169" t="s">
        <v>79</v>
      </c>
      <c r="AJ221" s="169" t="s">
        <v>79</v>
      </c>
      <c r="AK221" s="169" t="s">
        <v>79</v>
      </c>
      <c r="AL221" s="143" t="s">
        <v>79</v>
      </c>
      <c r="AM221" s="143" t="s">
        <v>79</v>
      </c>
      <c r="AN221" s="143" t="s">
        <v>2610</v>
      </c>
      <c r="AO221" s="143" t="s">
        <v>79</v>
      </c>
      <c r="AP221" s="144">
        <f t="shared" si="7"/>
        <v>1</v>
      </c>
      <c r="AQ221" s="35"/>
      <c r="AR221" s="35"/>
      <c r="AS221" s="35"/>
      <c r="AT221" s="35"/>
      <c r="AU221" s="35"/>
      <c r="AV221" s="35"/>
    </row>
    <row r="222" spans="1:48" s="145" customFormat="1" ht="27.95" customHeight="1" x14ac:dyDescent="0.25">
      <c r="A222" s="126" t="s">
        <v>1620</v>
      </c>
      <c r="B222" s="126">
        <v>2021</v>
      </c>
      <c r="C222" s="126" t="s">
        <v>2872</v>
      </c>
      <c r="D222" s="127" t="s">
        <v>2873</v>
      </c>
      <c r="E222" s="128" t="s">
        <v>54</v>
      </c>
      <c r="F222" s="129" t="s">
        <v>27</v>
      </c>
      <c r="G222" s="130" t="s">
        <v>75</v>
      </c>
      <c r="H222" s="131" t="s">
        <v>504</v>
      </c>
      <c r="I222" s="132" t="s">
        <v>49</v>
      </c>
      <c r="J222" s="147" t="s">
        <v>223</v>
      </c>
      <c r="K222" s="133">
        <v>49</v>
      </c>
      <c r="L222" s="134" t="str">
        <f>IF(ISERROR(VLOOKUP(K222,#REF!,2,FALSE))," ",VLOOKUP(K222,#REF!,2,FALSE))</f>
        <v xml:space="preserve"> </v>
      </c>
      <c r="M222" s="134" t="str">
        <f>IF(ISERROR(VLOOKUP(K222,#REF!,3,FALSE))," ",VLOOKUP(K222,#REF!,3,FALSE))</f>
        <v xml:space="preserve"> </v>
      </c>
      <c r="N222" s="135" t="s">
        <v>2565</v>
      </c>
      <c r="O222" s="179">
        <v>0</v>
      </c>
      <c r="P222" s="137" t="s">
        <v>2203</v>
      </c>
      <c r="Q222" s="138" t="s">
        <v>1129</v>
      </c>
      <c r="R222" s="137" t="s">
        <v>295</v>
      </c>
      <c r="S222" s="137" t="s">
        <v>79</v>
      </c>
      <c r="T222" s="139" t="s">
        <v>79</v>
      </c>
      <c r="U222" s="140" t="s">
        <v>79</v>
      </c>
      <c r="V222" s="165">
        <v>22500000</v>
      </c>
      <c r="W222" s="141">
        <v>-2700000</v>
      </c>
      <c r="X222" s="142"/>
      <c r="Y222" s="148"/>
      <c r="Z222" s="260">
        <f t="shared" si="6"/>
        <v>19800000</v>
      </c>
      <c r="AA222" s="263">
        <v>19500000</v>
      </c>
      <c r="AB222" s="168">
        <v>44237</v>
      </c>
      <c r="AC222" s="168">
        <v>44238</v>
      </c>
      <c r="AD222" s="168">
        <v>44560</v>
      </c>
      <c r="AE222" s="143">
        <v>300</v>
      </c>
      <c r="AF222" s="143">
        <v>1</v>
      </c>
      <c r="AG222" s="170">
        <v>20</v>
      </c>
      <c r="AH222" s="171" t="s">
        <v>79</v>
      </c>
      <c r="AI222" s="169" t="s">
        <v>79</v>
      </c>
      <c r="AJ222" s="169" t="s">
        <v>79</v>
      </c>
      <c r="AK222" s="169" t="s">
        <v>79</v>
      </c>
      <c r="AL222" s="143" t="s">
        <v>79</v>
      </c>
      <c r="AM222" s="143" t="s">
        <v>79</v>
      </c>
      <c r="AN222" s="143" t="s">
        <v>2610</v>
      </c>
      <c r="AO222" s="143" t="s">
        <v>79</v>
      </c>
      <c r="AP222" s="144">
        <f t="shared" si="7"/>
        <v>0.98484848484848486</v>
      </c>
      <c r="AQ222" s="35"/>
      <c r="AR222" s="35"/>
      <c r="AS222" s="35"/>
      <c r="AT222" s="35"/>
      <c r="AU222" s="35"/>
      <c r="AV222" s="35"/>
    </row>
    <row r="223" spans="1:48" s="145" customFormat="1" ht="27.95" customHeight="1" x14ac:dyDescent="0.25">
      <c r="A223" s="126" t="s">
        <v>1620</v>
      </c>
      <c r="B223" s="126">
        <v>2021</v>
      </c>
      <c r="C223" s="126" t="s">
        <v>2872</v>
      </c>
      <c r="D223" s="127" t="s">
        <v>2873</v>
      </c>
      <c r="E223" s="128" t="s">
        <v>54</v>
      </c>
      <c r="F223" s="129" t="s">
        <v>27</v>
      </c>
      <c r="G223" s="130" t="s">
        <v>75</v>
      </c>
      <c r="H223" s="131" t="s">
        <v>505</v>
      </c>
      <c r="I223" s="132" t="s">
        <v>49</v>
      </c>
      <c r="J223" s="147" t="s">
        <v>223</v>
      </c>
      <c r="K223" s="133">
        <v>49</v>
      </c>
      <c r="L223" s="134" t="str">
        <f>IF(ISERROR(VLOOKUP(K223,#REF!,2,FALSE))," ",VLOOKUP(K223,#REF!,2,FALSE))</f>
        <v xml:space="preserve"> </v>
      </c>
      <c r="M223" s="134" t="str">
        <f>IF(ISERROR(VLOOKUP(K223,#REF!,3,FALSE))," ",VLOOKUP(K223,#REF!,3,FALSE))</f>
        <v xml:space="preserve"> </v>
      </c>
      <c r="N223" s="135" t="s">
        <v>2565</v>
      </c>
      <c r="O223" s="179">
        <v>0</v>
      </c>
      <c r="P223" s="137" t="s">
        <v>2204</v>
      </c>
      <c r="Q223" s="138" t="s">
        <v>1130</v>
      </c>
      <c r="R223" s="137" t="s">
        <v>295</v>
      </c>
      <c r="S223" s="137" t="s">
        <v>79</v>
      </c>
      <c r="T223" s="139" t="s">
        <v>79</v>
      </c>
      <c r="U223" s="140" t="s">
        <v>79</v>
      </c>
      <c r="V223" s="165">
        <v>2700000</v>
      </c>
      <c r="W223" s="141">
        <v>0</v>
      </c>
      <c r="X223" s="142">
        <v>1</v>
      </c>
      <c r="Y223" s="148">
        <v>1500000</v>
      </c>
      <c r="Z223" s="260">
        <f t="shared" si="6"/>
        <v>4200000</v>
      </c>
      <c r="AA223" s="263">
        <v>1950000</v>
      </c>
      <c r="AB223" s="168">
        <v>44237</v>
      </c>
      <c r="AC223" s="168">
        <v>44238</v>
      </c>
      <c r="AD223" s="168">
        <v>44560</v>
      </c>
      <c r="AE223" s="143">
        <v>300</v>
      </c>
      <c r="AF223" s="143">
        <v>1</v>
      </c>
      <c r="AG223" s="170">
        <v>20</v>
      </c>
      <c r="AH223" s="171" t="s">
        <v>79</v>
      </c>
      <c r="AI223" s="169" t="s">
        <v>79</v>
      </c>
      <c r="AJ223" s="169" t="s">
        <v>79</v>
      </c>
      <c r="AK223" s="169" t="s">
        <v>79</v>
      </c>
      <c r="AL223" s="143" t="s">
        <v>79</v>
      </c>
      <c r="AM223" s="143" t="s">
        <v>79</v>
      </c>
      <c r="AN223" s="143" t="s">
        <v>2610</v>
      </c>
      <c r="AO223" s="143" t="s">
        <v>79</v>
      </c>
      <c r="AP223" s="144">
        <f t="shared" si="7"/>
        <v>0.4642857142857143</v>
      </c>
      <c r="AQ223" s="35"/>
      <c r="AR223" s="35"/>
      <c r="AS223" s="35"/>
      <c r="AT223" s="35"/>
      <c r="AU223" s="35"/>
      <c r="AV223" s="35"/>
    </row>
    <row r="224" spans="1:48" s="145" customFormat="1" ht="27.95" customHeight="1" x14ac:dyDescent="0.25">
      <c r="A224" s="126" t="s">
        <v>1621</v>
      </c>
      <c r="B224" s="126">
        <v>2021</v>
      </c>
      <c r="C224" s="126"/>
      <c r="D224" s="127"/>
      <c r="E224" s="128" t="s">
        <v>70</v>
      </c>
      <c r="F224" s="128" t="s">
        <v>70</v>
      </c>
      <c r="G224" s="130"/>
      <c r="H224" s="131" t="s">
        <v>506</v>
      </c>
      <c r="I224" s="132" t="s">
        <v>49</v>
      </c>
      <c r="J224" s="147" t="s">
        <v>223</v>
      </c>
      <c r="K224" s="133">
        <v>57</v>
      </c>
      <c r="L224" s="134" t="str">
        <f>IF(ISERROR(VLOOKUP(K224,#REF!,2,FALSE))," ",VLOOKUP(K224,#REF!,2,FALSE))</f>
        <v xml:space="preserve"> </v>
      </c>
      <c r="M224" s="134" t="str">
        <f>IF(ISERROR(VLOOKUP(K224,#REF!,3,FALSE))," ",VLOOKUP(K224,#REF!,3,FALSE))</f>
        <v xml:space="preserve"> </v>
      </c>
      <c r="N224" s="135" t="s">
        <v>2563</v>
      </c>
      <c r="O224" s="179">
        <v>0</v>
      </c>
      <c r="P224" s="137" t="s">
        <v>2205</v>
      </c>
      <c r="Q224" s="138" t="s">
        <v>1131</v>
      </c>
      <c r="R224" s="137" t="s">
        <v>295</v>
      </c>
      <c r="S224" s="137" t="s">
        <v>79</v>
      </c>
      <c r="T224" s="139" t="s">
        <v>79</v>
      </c>
      <c r="U224" s="140" t="s">
        <v>79</v>
      </c>
      <c r="V224" s="165">
        <v>6300000</v>
      </c>
      <c r="W224" s="141">
        <v>0</v>
      </c>
      <c r="X224" s="142"/>
      <c r="Y224" s="148"/>
      <c r="Z224" s="260">
        <f t="shared" si="6"/>
        <v>6300000</v>
      </c>
      <c r="AA224" s="263">
        <v>0</v>
      </c>
      <c r="AB224" s="168"/>
      <c r="AC224" s="168"/>
      <c r="AD224" s="168"/>
      <c r="AE224" s="143"/>
      <c r="AF224" s="143">
        <v>0</v>
      </c>
      <c r="AG224" s="170">
        <v>0</v>
      </c>
      <c r="AH224" s="171" t="s">
        <v>79</v>
      </c>
      <c r="AI224" s="169" t="s">
        <v>79</v>
      </c>
      <c r="AJ224" s="169" t="s">
        <v>79</v>
      </c>
      <c r="AK224" s="169" t="s">
        <v>79</v>
      </c>
      <c r="AL224" s="143" t="s">
        <v>79</v>
      </c>
      <c r="AM224" s="143" t="s">
        <v>79</v>
      </c>
      <c r="AN224" s="143" t="s">
        <v>2610</v>
      </c>
      <c r="AO224" s="143" t="s">
        <v>79</v>
      </c>
      <c r="AP224" s="144">
        <f t="shared" si="7"/>
        <v>0</v>
      </c>
      <c r="AQ224" s="35"/>
      <c r="AR224" s="35"/>
      <c r="AS224" s="35"/>
      <c r="AT224" s="35"/>
      <c r="AU224" s="35"/>
      <c r="AV224" s="35"/>
    </row>
    <row r="225" spans="1:48" s="145" customFormat="1" ht="27.95" customHeight="1" x14ac:dyDescent="0.25">
      <c r="A225" s="126" t="s">
        <v>1622</v>
      </c>
      <c r="B225" s="126">
        <v>2021</v>
      </c>
      <c r="C225" s="126" t="s">
        <v>2874</v>
      </c>
      <c r="D225" s="127" t="s">
        <v>2875</v>
      </c>
      <c r="E225" s="128" t="s">
        <v>54</v>
      </c>
      <c r="F225" s="129" t="s">
        <v>27</v>
      </c>
      <c r="G225" s="130" t="s">
        <v>75</v>
      </c>
      <c r="H225" s="131" t="s">
        <v>507</v>
      </c>
      <c r="I225" s="132" t="s">
        <v>49</v>
      </c>
      <c r="J225" s="147" t="s">
        <v>223</v>
      </c>
      <c r="K225" s="133">
        <v>49</v>
      </c>
      <c r="L225" s="134" t="str">
        <f>IF(ISERROR(VLOOKUP(K225,#REF!,2,FALSE))," ",VLOOKUP(K225,#REF!,2,FALSE))</f>
        <v xml:space="preserve"> </v>
      </c>
      <c r="M225" s="134" t="str">
        <f>IF(ISERROR(VLOOKUP(K225,#REF!,3,FALSE))," ",VLOOKUP(K225,#REF!,3,FALSE))</f>
        <v xml:space="preserve"> </v>
      </c>
      <c r="N225" s="135" t="s">
        <v>2565</v>
      </c>
      <c r="O225" s="179">
        <v>0</v>
      </c>
      <c r="P225" s="137" t="s">
        <v>2206</v>
      </c>
      <c r="Q225" s="138" t="s">
        <v>1132</v>
      </c>
      <c r="R225" s="137" t="s">
        <v>295</v>
      </c>
      <c r="S225" s="137" t="s">
        <v>79</v>
      </c>
      <c r="T225" s="139" t="s">
        <v>79</v>
      </c>
      <c r="U225" s="140" t="s">
        <v>79</v>
      </c>
      <c r="V225" s="165">
        <v>22500000</v>
      </c>
      <c r="W225" s="141">
        <v>0</v>
      </c>
      <c r="X225" s="142">
        <v>1</v>
      </c>
      <c r="Y225" s="148">
        <v>1500000</v>
      </c>
      <c r="Z225" s="260">
        <f t="shared" si="6"/>
        <v>24000000</v>
      </c>
      <c r="AA225" s="263">
        <v>21750000</v>
      </c>
      <c r="AB225" s="168">
        <v>44236</v>
      </c>
      <c r="AC225" s="168">
        <v>44238</v>
      </c>
      <c r="AD225" s="168">
        <v>44560</v>
      </c>
      <c r="AE225" s="143">
        <v>300</v>
      </c>
      <c r="AF225" s="143">
        <v>1</v>
      </c>
      <c r="AG225" s="170">
        <v>20</v>
      </c>
      <c r="AH225" s="171" t="s">
        <v>79</v>
      </c>
      <c r="AI225" s="169" t="s">
        <v>79</v>
      </c>
      <c r="AJ225" s="169" t="s">
        <v>79</v>
      </c>
      <c r="AK225" s="169" t="s">
        <v>79</v>
      </c>
      <c r="AL225" s="143" t="s">
        <v>79</v>
      </c>
      <c r="AM225" s="143" t="s">
        <v>79</v>
      </c>
      <c r="AN225" s="143" t="s">
        <v>2610</v>
      </c>
      <c r="AO225" s="143" t="s">
        <v>79</v>
      </c>
      <c r="AP225" s="144">
        <f t="shared" si="7"/>
        <v>0.90625</v>
      </c>
      <c r="AQ225" s="35"/>
      <c r="AR225" s="35"/>
      <c r="AS225" s="35"/>
      <c r="AT225" s="35"/>
      <c r="AU225" s="35"/>
      <c r="AV225" s="35"/>
    </row>
    <row r="226" spans="1:48" s="145" customFormat="1" ht="27.95" customHeight="1" x14ac:dyDescent="0.25">
      <c r="A226" s="126" t="s">
        <v>1623</v>
      </c>
      <c r="B226" s="126">
        <v>2021</v>
      </c>
      <c r="C226" s="126" t="s">
        <v>2876</v>
      </c>
      <c r="D226" s="127" t="s">
        <v>2877</v>
      </c>
      <c r="E226" s="128" t="s">
        <v>54</v>
      </c>
      <c r="F226" s="129" t="s">
        <v>27</v>
      </c>
      <c r="G226" s="130" t="s">
        <v>75</v>
      </c>
      <c r="H226" s="131" t="s">
        <v>508</v>
      </c>
      <c r="I226" s="132" t="s">
        <v>49</v>
      </c>
      <c r="J226" s="147" t="s">
        <v>223</v>
      </c>
      <c r="K226" s="133">
        <v>57</v>
      </c>
      <c r="L226" s="134" t="str">
        <f>IF(ISERROR(VLOOKUP(K226,#REF!,2,FALSE))," ",VLOOKUP(K226,#REF!,2,FALSE))</f>
        <v xml:space="preserve"> </v>
      </c>
      <c r="M226" s="134" t="str">
        <f>IF(ISERROR(VLOOKUP(K226,#REF!,3,FALSE))," ",VLOOKUP(K226,#REF!,3,FALSE))</f>
        <v xml:space="preserve"> </v>
      </c>
      <c r="N226" s="135" t="s">
        <v>2553</v>
      </c>
      <c r="O226" s="179">
        <v>0</v>
      </c>
      <c r="P226" s="137" t="s">
        <v>2207</v>
      </c>
      <c r="Q226" s="138" t="s">
        <v>1133</v>
      </c>
      <c r="R226" s="137" t="s">
        <v>295</v>
      </c>
      <c r="S226" s="137" t="s">
        <v>79</v>
      </c>
      <c r="T226" s="139" t="s">
        <v>79</v>
      </c>
      <c r="U226" s="140" t="s">
        <v>79</v>
      </c>
      <c r="V226" s="165">
        <v>24750000</v>
      </c>
      <c r="W226" s="141">
        <v>0</v>
      </c>
      <c r="X226" s="142"/>
      <c r="Y226" s="148"/>
      <c r="Z226" s="260">
        <f t="shared" si="6"/>
        <v>24750000</v>
      </c>
      <c r="AA226" s="263">
        <v>21300000</v>
      </c>
      <c r="AB226" s="168">
        <v>44239</v>
      </c>
      <c r="AC226" s="168">
        <v>44244</v>
      </c>
      <c r="AD226" s="168">
        <v>44575</v>
      </c>
      <c r="AE226" s="143">
        <v>330</v>
      </c>
      <c r="AF226" s="143">
        <v>1</v>
      </c>
      <c r="AG226" s="170">
        <v>14</v>
      </c>
      <c r="AH226" s="171" t="s">
        <v>79</v>
      </c>
      <c r="AI226" s="169" t="s">
        <v>79</v>
      </c>
      <c r="AJ226" s="169" t="s">
        <v>79</v>
      </c>
      <c r="AK226" s="169" t="s">
        <v>79</v>
      </c>
      <c r="AL226" s="143" t="s">
        <v>79</v>
      </c>
      <c r="AM226" s="143" t="s">
        <v>79</v>
      </c>
      <c r="AN226" s="143" t="s">
        <v>2610</v>
      </c>
      <c r="AO226" s="143" t="s">
        <v>79</v>
      </c>
      <c r="AP226" s="144">
        <f t="shared" si="7"/>
        <v>0.8606060606060606</v>
      </c>
      <c r="AQ226" s="35"/>
      <c r="AR226" s="35"/>
      <c r="AS226" s="35"/>
      <c r="AT226" s="35"/>
      <c r="AU226" s="35"/>
      <c r="AV226" s="35"/>
    </row>
    <row r="227" spans="1:48" s="145" customFormat="1" ht="27.95" customHeight="1" x14ac:dyDescent="0.25">
      <c r="A227" s="126" t="s">
        <v>1624</v>
      </c>
      <c r="B227" s="126">
        <v>2021</v>
      </c>
      <c r="C227" s="126"/>
      <c r="D227" s="127"/>
      <c r="E227" s="128" t="s">
        <v>70</v>
      </c>
      <c r="F227" s="128" t="s">
        <v>70</v>
      </c>
      <c r="G227" s="130"/>
      <c r="H227" s="131" t="s">
        <v>509</v>
      </c>
      <c r="I227" s="132" t="s">
        <v>49</v>
      </c>
      <c r="J227" s="147" t="s">
        <v>223</v>
      </c>
      <c r="K227" s="133">
        <v>33</v>
      </c>
      <c r="L227" s="134" t="str">
        <f>IF(ISERROR(VLOOKUP(K227,#REF!,2,FALSE))," ",VLOOKUP(K227,#REF!,2,FALSE))</f>
        <v xml:space="preserve"> </v>
      </c>
      <c r="M227" s="134" t="str">
        <f>IF(ISERROR(VLOOKUP(K227,#REF!,3,FALSE))," ",VLOOKUP(K227,#REF!,3,FALSE))</f>
        <v xml:space="preserve"> </v>
      </c>
      <c r="N227" s="135" t="s">
        <v>2555</v>
      </c>
      <c r="O227" s="179">
        <v>0</v>
      </c>
      <c r="P227" s="137" t="s">
        <v>2167</v>
      </c>
      <c r="Q227" s="138" t="s">
        <v>1093</v>
      </c>
      <c r="R227" s="137" t="s">
        <v>295</v>
      </c>
      <c r="S227" s="137" t="s">
        <v>79</v>
      </c>
      <c r="T227" s="139" t="s">
        <v>79</v>
      </c>
      <c r="U227" s="140" t="s">
        <v>79</v>
      </c>
      <c r="V227" s="165">
        <v>177700</v>
      </c>
      <c r="W227" s="141">
        <v>0</v>
      </c>
      <c r="X227" s="142"/>
      <c r="Y227" s="148"/>
      <c r="Z227" s="260">
        <f t="shared" si="6"/>
        <v>177700</v>
      </c>
      <c r="AA227" s="263">
        <v>177700</v>
      </c>
      <c r="AB227" s="168"/>
      <c r="AC227" s="168"/>
      <c r="AD227" s="168"/>
      <c r="AE227" s="143"/>
      <c r="AF227" s="143">
        <v>0</v>
      </c>
      <c r="AG227" s="170">
        <v>0</v>
      </c>
      <c r="AH227" s="171" t="s">
        <v>79</v>
      </c>
      <c r="AI227" s="169" t="s">
        <v>79</v>
      </c>
      <c r="AJ227" s="169" t="s">
        <v>79</v>
      </c>
      <c r="AK227" s="169" t="s">
        <v>79</v>
      </c>
      <c r="AL227" s="143" t="s">
        <v>79</v>
      </c>
      <c r="AM227" s="143" t="s">
        <v>79</v>
      </c>
      <c r="AN227" s="143" t="s">
        <v>2610</v>
      </c>
      <c r="AO227" s="143" t="s">
        <v>79</v>
      </c>
      <c r="AP227" s="144">
        <f t="shared" si="7"/>
        <v>1</v>
      </c>
      <c r="AQ227" s="35"/>
      <c r="AR227" s="35"/>
      <c r="AS227" s="35"/>
      <c r="AT227" s="35"/>
      <c r="AU227" s="35"/>
      <c r="AV227" s="35"/>
    </row>
    <row r="228" spans="1:48" s="145" customFormat="1" ht="27.95" customHeight="1" x14ac:dyDescent="0.25">
      <c r="A228" s="126" t="s">
        <v>1624</v>
      </c>
      <c r="B228" s="126">
        <v>2021</v>
      </c>
      <c r="C228" s="126"/>
      <c r="D228" s="127"/>
      <c r="E228" s="128" t="s">
        <v>70</v>
      </c>
      <c r="F228" s="128" t="s">
        <v>70</v>
      </c>
      <c r="G228" s="130"/>
      <c r="H228" s="131" t="s">
        <v>510</v>
      </c>
      <c r="I228" s="132" t="s">
        <v>49</v>
      </c>
      <c r="J228" s="147" t="s">
        <v>223</v>
      </c>
      <c r="K228" s="133">
        <v>34</v>
      </c>
      <c r="L228" s="134" t="str">
        <f>IF(ISERROR(VLOOKUP(K228,#REF!,2,FALSE))," ",VLOOKUP(K228,#REF!,2,FALSE))</f>
        <v xml:space="preserve"> </v>
      </c>
      <c r="M228" s="134" t="str">
        <f>IF(ISERROR(VLOOKUP(K228,#REF!,3,FALSE))," ",VLOOKUP(K228,#REF!,3,FALSE))</f>
        <v xml:space="preserve"> </v>
      </c>
      <c r="N228" s="135" t="s">
        <v>2568</v>
      </c>
      <c r="O228" s="179">
        <v>0</v>
      </c>
      <c r="P228" s="137" t="s">
        <v>2167</v>
      </c>
      <c r="Q228" s="138" t="s">
        <v>1093</v>
      </c>
      <c r="R228" s="137" t="s">
        <v>295</v>
      </c>
      <c r="S228" s="137" t="s">
        <v>79</v>
      </c>
      <c r="T228" s="139" t="s">
        <v>79</v>
      </c>
      <c r="U228" s="140" t="s">
        <v>79</v>
      </c>
      <c r="V228" s="165">
        <v>177700</v>
      </c>
      <c r="W228" s="141">
        <v>0</v>
      </c>
      <c r="X228" s="142"/>
      <c r="Y228" s="148"/>
      <c r="Z228" s="260">
        <f t="shared" si="6"/>
        <v>177700</v>
      </c>
      <c r="AA228" s="263">
        <v>177700</v>
      </c>
      <c r="AB228" s="168"/>
      <c r="AC228" s="168"/>
      <c r="AD228" s="168"/>
      <c r="AE228" s="143"/>
      <c r="AF228" s="143">
        <v>0</v>
      </c>
      <c r="AG228" s="170">
        <v>0</v>
      </c>
      <c r="AH228" s="171" t="s">
        <v>79</v>
      </c>
      <c r="AI228" s="169" t="s">
        <v>79</v>
      </c>
      <c r="AJ228" s="169" t="s">
        <v>79</v>
      </c>
      <c r="AK228" s="169" t="s">
        <v>79</v>
      </c>
      <c r="AL228" s="143" t="s">
        <v>79</v>
      </c>
      <c r="AM228" s="143" t="s">
        <v>79</v>
      </c>
      <c r="AN228" s="143" t="s">
        <v>2610</v>
      </c>
      <c r="AO228" s="143" t="s">
        <v>79</v>
      </c>
      <c r="AP228" s="144">
        <f t="shared" si="7"/>
        <v>1</v>
      </c>
      <c r="AQ228" s="35"/>
      <c r="AR228" s="35"/>
      <c r="AS228" s="35"/>
      <c r="AT228" s="35"/>
      <c r="AU228" s="35"/>
      <c r="AV228" s="35"/>
    </row>
    <row r="229" spans="1:48" s="145" customFormat="1" ht="27.95" customHeight="1" x14ac:dyDescent="0.25">
      <c r="A229" s="126" t="s">
        <v>1624</v>
      </c>
      <c r="B229" s="126">
        <v>2021</v>
      </c>
      <c r="C229" s="126"/>
      <c r="D229" s="127"/>
      <c r="E229" s="128" t="s">
        <v>70</v>
      </c>
      <c r="F229" s="128" t="s">
        <v>70</v>
      </c>
      <c r="G229" s="130"/>
      <c r="H229" s="131" t="s">
        <v>511</v>
      </c>
      <c r="I229" s="132" t="s">
        <v>49</v>
      </c>
      <c r="J229" s="147" t="s">
        <v>223</v>
      </c>
      <c r="K229" s="133">
        <v>57</v>
      </c>
      <c r="L229" s="134" t="str">
        <f>IF(ISERROR(VLOOKUP(K229,#REF!,2,FALSE))," ",VLOOKUP(K229,#REF!,2,FALSE))</f>
        <v xml:space="preserve"> </v>
      </c>
      <c r="M229" s="134" t="str">
        <f>IF(ISERROR(VLOOKUP(K229,#REF!,3,FALSE))," ",VLOOKUP(K229,#REF!,3,FALSE))</f>
        <v xml:space="preserve"> </v>
      </c>
      <c r="N229" s="135" t="s">
        <v>2553</v>
      </c>
      <c r="O229" s="179">
        <v>0</v>
      </c>
      <c r="P229" s="137" t="s">
        <v>2167</v>
      </c>
      <c r="Q229" s="138" t="s">
        <v>1093</v>
      </c>
      <c r="R229" s="137" t="s">
        <v>295</v>
      </c>
      <c r="S229" s="137" t="s">
        <v>79</v>
      </c>
      <c r="T229" s="139" t="s">
        <v>79</v>
      </c>
      <c r="U229" s="140" t="s">
        <v>79</v>
      </c>
      <c r="V229" s="165">
        <v>734500</v>
      </c>
      <c r="W229" s="141">
        <v>0</v>
      </c>
      <c r="X229" s="142"/>
      <c r="Y229" s="148"/>
      <c r="Z229" s="260">
        <f t="shared" si="6"/>
        <v>734500</v>
      </c>
      <c r="AA229" s="263">
        <v>734500</v>
      </c>
      <c r="AB229" s="168"/>
      <c r="AC229" s="168"/>
      <c r="AD229" s="168"/>
      <c r="AE229" s="143"/>
      <c r="AF229" s="143">
        <v>0</v>
      </c>
      <c r="AG229" s="170">
        <v>0</v>
      </c>
      <c r="AH229" s="171" t="s">
        <v>79</v>
      </c>
      <c r="AI229" s="169" t="s">
        <v>79</v>
      </c>
      <c r="AJ229" s="169" t="s">
        <v>79</v>
      </c>
      <c r="AK229" s="169" t="s">
        <v>79</v>
      </c>
      <c r="AL229" s="143" t="s">
        <v>79</v>
      </c>
      <c r="AM229" s="143" t="s">
        <v>79</v>
      </c>
      <c r="AN229" s="143" t="s">
        <v>2610</v>
      </c>
      <c r="AO229" s="143" t="s">
        <v>79</v>
      </c>
      <c r="AP229" s="144">
        <f t="shared" si="7"/>
        <v>1</v>
      </c>
      <c r="AQ229" s="35"/>
      <c r="AR229" s="35"/>
      <c r="AS229" s="35"/>
      <c r="AT229" s="35"/>
      <c r="AU229" s="35"/>
      <c r="AV229" s="35"/>
    </row>
    <row r="230" spans="1:48" s="145" customFormat="1" ht="27.95" customHeight="1" x14ac:dyDescent="0.25">
      <c r="A230" s="126" t="s">
        <v>1624</v>
      </c>
      <c r="B230" s="126">
        <v>2021</v>
      </c>
      <c r="C230" s="126"/>
      <c r="D230" s="127"/>
      <c r="E230" s="128" t="s">
        <v>70</v>
      </c>
      <c r="F230" s="128" t="s">
        <v>70</v>
      </c>
      <c r="G230" s="130"/>
      <c r="H230" s="131" t="s">
        <v>512</v>
      </c>
      <c r="I230" s="132" t="s">
        <v>49</v>
      </c>
      <c r="J230" s="147" t="s">
        <v>223</v>
      </c>
      <c r="K230" s="133">
        <v>57</v>
      </c>
      <c r="L230" s="134" t="str">
        <f>IF(ISERROR(VLOOKUP(K230,#REF!,2,FALSE))," ",VLOOKUP(K230,#REF!,2,FALSE))</f>
        <v xml:space="preserve"> </v>
      </c>
      <c r="M230" s="134" t="str">
        <f>IF(ISERROR(VLOOKUP(K230,#REF!,3,FALSE))," ",VLOOKUP(K230,#REF!,3,FALSE))</f>
        <v xml:space="preserve"> </v>
      </c>
      <c r="N230" s="135" t="s">
        <v>2563</v>
      </c>
      <c r="O230" s="179">
        <v>0</v>
      </c>
      <c r="P230" s="137" t="s">
        <v>2167</v>
      </c>
      <c r="Q230" s="138" t="s">
        <v>1093</v>
      </c>
      <c r="R230" s="137" t="s">
        <v>295</v>
      </c>
      <c r="S230" s="137" t="s">
        <v>79</v>
      </c>
      <c r="T230" s="139" t="s">
        <v>79</v>
      </c>
      <c r="U230" s="140" t="s">
        <v>79</v>
      </c>
      <c r="V230" s="165">
        <v>7860400</v>
      </c>
      <c r="W230" s="141">
        <v>0</v>
      </c>
      <c r="X230" s="142"/>
      <c r="Y230" s="148"/>
      <c r="Z230" s="260">
        <f t="shared" si="6"/>
        <v>7860400</v>
      </c>
      <c r="AA230" s="263">
        <v>7860400</v>
      </c>
      <c r="AB230" s="168"/>
      <c r="AC230" s="168"/>
      <c r="AD230" s="168"/>
      <c r="AE230" s="143"/>
      <c r="AF230" s="143">
        <v>0</v>
      </c>
      <c r="AG230" s="170">
        <v>0</v>
      </c>
      <c r="AH230" s="171" t="s">
        <v>79</v>
      </c>
      <c r="AI230" s="169" t="s">
        <v>79</v>
      </c>
      <c r="AJ230" s="169" t="s">
        <v>79</v>
      </c>
      <c r="AK230" s="169" t="s">
        <v>79</v>
      </c>
      <c r="AL230" s="143" t="s">
        <v>79</v>
      </c>
      <c r="AM230" s="143" t="s">
        <v>79</v>
      </c>
      <c r="AN230" s="143" t="s">
        <v>2610</v>
      </c>
      <c r="AO230" s="143" t="s">
        <v>79</v>
      </c>
      <c r="AP230" s="144">
        <f t="shared" si="7"/>
        <v>1</v>
      </c>
      <c r="AQ230" s="35"/>
      <c r="AR230" s="35"/>
      <c r="AS230" s="35"/>
      <c r="AT230" s="35"/>
      <c r="AU230" s="35"/>
      <c r="AV230" s="35"/>
    </row>
    <row r="231" spans="1:48" s="145" customFormat="1" ht="27.95" customHeight="1" x14ac:dyDescent="0.25">
      <c r="A231" s="126" t="s">
        <v>1624</v>
      </c>
      <c r="B231" s="126">
        <v>2021</v>
      </c>
      <c r="C231" s="126"/>
      <c r="D231" s="127"/>
      <c r="E231" s="128" t="s">
        <v>70</v>
      </c>
      <c r="F231" s="128" t="s">
        <v>70</v>
      </c>
      <c r="G231" s="130"/>
      <c r="H231" s="131" t="s">
        <v>513</v>
      </c>
      <c r="I231" s="132" t="s">
        <v>49</v>
      </c>
      <c r="J231" s="147" t="s">
        <v>223</v>
      </c>
      <c r="K231" s="133">
        <v>27</v>
      </c>
      <c r="L231" s="134" t="str">
        <f>IF(ISERROR(VLOOKUP(K231,#REF!,2,FALSE))," ",VLOOKUP(K231,#REF!,2,FALSE))</f>
        <v xml:space="preserve"> </v>
      </c>
      <c r="M231" s="134" t="str">
        <f>IF(ISERROR(VLOOKUP(K231,#REF!,3,FALSE))," ",VLOOKUP(K231,#REF!,3,FALSE))</f>
        <v xml:space="preserve"> </v>
      </c>
      <c r="N231" s="135" t="s">
        <v>2569</v>
      </c>
      <c r="O231" s="179">
        <v>0</v>
      </c>
      <c r="P231" s="137" t="s">
        <v>2167</v>
      </c>
      <c r="Q231" s="138" t="s">
        <v>1093</v>
      </c>
      <c r="R231" s="137" t="s">
        <v>295</v>
      </c>
      <c r="S231" s="137" t="s">
        <v>79</v>
      </c>
      <c r="T231" s="139" t="s">
        <v>79</v>
      </c>
      <c r="U231" s="140" t="s">
        <v>79</v>
      </c>
      <c r="V231" s="165">
        <v>904800</v>
      </c>
      <c r="W231" s="141">
        <v>0</v>
      </c>
      <c r="X231" s="142"/>
      <c r="Y231" s="148"/>
      <c r="Z231" s="260">
        <f t="shared" si="6"/>
        <v>904800</v>
      </c>
      <c r="AA231" s="263">
        <v>904800</v>
      </c>
      <c r="AB231" s="168"/>
      <c r="AC231" s="168"/>
      <c r="AD231" s="168"/>
      <c r="AE231" s="143"/>
      <c r="AF231" s="143">
        <v>0</v>
      </c>
      <c r="AG231" s="170">
        <v>0</v>
      </c>
      <c r="AH231" s="171" t="s">
        <v>79</v>
      </c>
      <c r="AI231" s="169" t="s">
        <v>79</v>
      </c>
      <c r="AJ231" s="169" t="s">
        <v>79</v>
      </c>
      <c r="AK231" s="169" t="s">
        <v>79</v>
      </c>
      <c r="AL231" s="143" t="s">
        <v>79</v>
      </c>
      <c r="AM231" s="143" t="s">
        <v>79</v>
      </c>
      <c r="AN231" s="143" t="s">
        <v>2610</v>
      </c>
      <c r="AO231" s="143" t="s">
        <v>79</v>
      </c>
      <c r="AP231" s="144">
        <f t="shared" si="7"/>
        <v>1</v>
      </c>
      <c r="AQ231" s="35"/>
      <c r="AR231" s="35"/>
      <c r="AS231" s="35"/>
      <c r="AT231" s="35"/>
      <c r="AU231" s="35"/>
      <c r="AV231" s="35"/>
    </row>
    <row r="232" spans="1:48" s="145" customFormat="1" ht="27.95" customHeight="1" x14ac:dyDescent="0.25">
      <c r="A232" s="126" t="s">
        <v>1624</v>
      </c>
      <c r="B232" s="126">
        <v>2021</v>
      </c>
      <c r="C232" s="126"/>
      <c r="D232" s="127"/>
      <c r="E232" s="128" t="s">
        <v>70</v>
      </c>
      <c r="F232" s="128" t="s">
        <v>70</v>
      </c>
      <c r="G232" s="130"/>
      <c r="H232" s="131" t="s">
        <v>514</v>
      </c>
      <c r="I232" s="132" t="s">
        <v>49</v>
      </c>
      <c r="J232" s="147" t="s">
        <v>223</v>
      </c>
      <c r="K232" s="133">
        <v>49</v>
      </c>
      <c r="L232" s="134" t="str">
        <f>IF(ISERROR(VLOOKUP(K232,#REF!,2,FALSE))," ",VLOOKUP(K232,#REF!,2,FALSE))</f>
        <v xml:space="preserve"> </v>
      </c>
      <c r="M232" s="134" t="str">
        <f>IF(ISERROR(VLOOKUP(K232,#REF!,3,FALSE))," ",VLOOKUP(K232,#REF!,3,FALSE))</f>
        <v xml:space="preserve"> </v>
      </c>
      <c r="N232" s="135" t="s">
        <v>2565</v>
      </c>
      <c r="O232" s="179">
        <v>0</v>
      </c>
      <c r="P232" s="137" t="s">
        <v>2167</v>
      </c>
      <c r="Q232" s="138" t="s">
        <v>1093</v>
      </c>
      <c r="R232" s="137" t="s">
        <v>295</v>
      </c>
      <c r="S232" s="137" t="s">
        <v>79</v>
      </c>
      <c r="T232" s="139" t="s">
        <v>79</v>
      </c>
      <c r="U232" s="140" t="s">
        <v>79</v>
      </c>
      <c r="V232" s="165">
        <v>1176400</v>
      </c>
      <c r="W232" s="141">
        <v>0</v>
      </c>
      <c r="X232" s="142"/>
      <c r="Y232" s="148"/>
      <c r="Z232" s="260">
        <f t="shared" si="6"/>
        <v>1176400</v>
      </c>
      <c r="AA232" s="264">
        <v>1176400</v>
      </c>
      <c r="AB232" s="168"/>
      <c r="AC232" s="168"/>
      <c r="AD232" s="168"/>
      <c r="AE232" s="143"/>
      <c r="AF232" s="143">
        <v>0</v>
      </c>
      <c r="AG232" s="170">
        <v>0</v>
      </c>
      <c r="AH232" s="171" t="s">
        <v>79</v>
      </c>
      <c r="AI232" s="169" t="s">
        <v>79</v>
      </c>
      <c r="AJ232" s="169" t="s">
        <v>79</v>
      </c>
      <c r="AK232" s="169" t="s">
        <v>79</v>
      </c>
      <c r="AL232" s="143" t="s">
        <v>79</v>
      </c>
      <c r="AM232" s="143" t="s">
        <v>79</v>
      </c>
      <c r="AN232" s="143" t="s">
        <v>2610</v>
      </c>
      <c r="AO232" s="143" t="s">
        <v>79</v>
      </c>
      <c r="AP232" s="144">
        <f t="shared" si="7"/>
        <v>1</v>
      </c>
      <c r="AQ232" s="35"/>
      <c r="AR232" s="35"/>
      <c r="AS232" s="35"/>
      <c r="AT232" s="35"/>
      <c r="AU232" s="35"/>
      <c r="AV232" s="35"/>
    </row>
    <row r="233" spans="1:48" s="145" customFormat="1" ht="27.95" customHeight="1" x14ac:dyDescent="0.25">
      <c r="A233" s="126" t="s">
        <v>1624</v>
      </c>
      <c r="B233" s="126">
        <v>2021</v>
      </c>
      <c r="C233" s="126"/>
      <c r="D233" s="127"/>
      <c r="E233" s="128" t="s">
        <v>70</v>
      </c>
      <c r="F233" s="128" t="s">
        <v>70</v>
      </c>
      <c r="G233" s="130"/>
      <c r="H233" s="131" t="s">
        <v>515</v>
      </c>
      <c r="I233" s="132" t="s">
        <v>49</v>
      </c>
      <c r="J233" s="147" t="s">
        <v>223</v>
      </c>
      <c r="K233" s="133">
        <v>38</v>
      </c>
      <c r="L233" s="134" t="str">
        <f>IF(ISERROR(VLOOKUP(K233,#REF!,2,FALSE))," ",VLOOKUP(K233,#REF!,2,FALSE))</f>
        <v xml:space="preserve"> </v>
      </c>
      <c r="M233" s="134" t="str">
        <f>IF(ISERROR(VLOOKUP(K233,#REF!,3,FALSE))," ",VLOOKUP(K233,#REF!,3,FALSE))</f>
        <v xml:space="preserve"> </v>
      </c>
      <c r="N233" s="135" t="s">
        <v>2570</v>
      </c>
      <c r="O233" s="179">
        <v>0</v>
      </c>
      <c r="P233" s="137" t="s">
        <v>2167</v>
      </c>
      <c r="Q233" s="138" t="s">
        <v>1093</v>
      </c>
      <c r="R233" s="137" t="s">
        <v>295</v>
      </c>
      <c r="S233" s="137" t="s">
        <v>79</v>
      </c>
      <c r="T233" s="139" t="s">
        <v>79</v>
      </c>
      <c r="U233" s="140" t="s">
        <v>79</v>
      </c>
      <c r="V233" s="165">
        <v>348000</v>
      </c>
      <c r="W233" s="141">
        <v>0</v>
      </c>
      <c r="X233" s="142"/>
      <c r="Y233" s="148"/>
      <c r="Z233" s="260">
        <f t="shared" si="6"/>
        <v>348000</v>
      </c>
      <c r="AA233" s="263">
        <v>348000</v>
      </c>
      <c r="AB233" s="168"/>
      <c r="AC233" s="168"/>
      <c r="AD233" s="168"/>
      <c r="AE233" s="143"/>
      <c r="AF233" s="143">
        <v>0</v>
      </c>
      <c r="AG233" s="170">
        <v>0</v>
      </c>
      <c r="AH233" s="171" t="s">
        <v>79</v>
      </c>
      <c r="AI233" s="169" t="s">
        <v>79</v>
      </c>
      <c r="AJ233" s="169" t="s">
        <v>79</v>
      </c>
      <c r="AK233" s="169" t="s">
        <v>79</v>
      </c>
      <c r="AL233" s="143" t="s">
        <v>79</v>
      </c>
      <c r="AM233" s="143" t="s">
        <v>79</v>
      </c>
      <c r="AN233" s="143" t="s">
        <v>2610</v>
      </c>
      <c r="AO233" s="143" t="s">
        <v>79</v>
      </c>
      <c r="AP233" s="144">
        <f t="shared" si="7"/>
        <v>1</v>
      </c>
      <c r="AQ233" s="35"/>
      <c r="AR233" s="35"/>
      <c r="AS233" s="35"/>
      <c r="AT233" s="35"/>
      <c r="AU233" s="35"/>
      <c r="AV233" s="35"/>
    </row>
    <row r="234" spans="1:48" s="145" customFormat="1" ht="27.95" customHeight="1" x14ac:dyDescent="0.25">
      <c r="A234" s="126" t="s">
        <v>1624</v>
      </c>
      <c r="B234" s="126">
        <v>2021</v>
      </c>
      <c r="C234" s="126"/>
      <c r="D234" s="127"/>
      <c r="E234" s="128" t="s">
        <v>70</v>
      </c>
      <c r="F234" s="128" t="s">
        <v>70</v>
      </c>
      <c r="G234" s="130"/>
      <c r="H234" s="131" t="s">
        <v>516</v>
      </c>
      <c r="I234" s="132" t="s">
        <v>49</v>
      </c>
      <c r="J234" s="147" t="s">
        <v>223</v>
      </c>
      <c r="K234" s="133">
        <v>48</v>
      </c>
      <c r="L234" s="134" t="str">
        <f>IF(ISERROR(VLOOKUP(K234,#REF!,2,FALSE))," ",VLOOKUP(K234,#REF!,2,FALSE))</f>
        <v xml:space="preserve"> </v>
      </c>
      <c r="M234" s="134" t="str">
        <f>IF(ISERROR(VLOOKUP(K234,#REF!,3,FALSE))," ",VLOOKUP(K234,#REF!,3,FALSE))</f>
        <v xml:space="preserve"> </v>
      </c>
      <c r="N234" s="135" t="s">
        <v>2571</v>
      </c>
      <c r="O234" s="179">
        <v>0</v>
      </c>
      <c r="P234" s="137" t="s">
        <v>2167</v>
      </c>
      <c r="Q234" s="138" t="s">
        <v>1093</v>
      </c>
      <c r="R234" s="137" t="s">
        <v>295</v>
      </c>
      <c r="S234" s="137" t="s">
        <v>79</v>
      </c>
      <c r="T234" s="139" t="s">
        <v>79</v>
      </c>
      <c r="U234" s="140" t="s">
        <v>79</v>
      </c>
      <c r="V234" s="165">
        <v>177700</v>
      </c>
      <c r="W234" s="141">
        <v>0</v>
      </c>
      <c r="X234" s="142"/>
      <c r="Y234" s="148"/>
      <c r="Z234" s="260">
        <f t="shared" si="6"/>
        <v>177700</v>
      </c>
      <c r="AA234" s="263">
        <v>177700</v>
      </c>
      <c r="AB234" s="168"/>
      <c r="AC234" s="168"/>
      <c r="AD234" s="168"/>
      <c r="AE234" s="143"/>
      <c r="AF234" s="143">
        <v>0</v>
      </c>
      <c r="AG234" s="170">
        <v>0</v>
      </c>
      <c r="AH234" s="171" t="s">
        <v>79</v>
      </c>
      <c r="AI234" s="169" t="s">
        <v>79</v>
      </c>
      <c r="AJ234" s="169" t="s">
        <v>79</v>
      </c>
      <c r="AK234" s="169" t="s">
        <v>79</v>
      </c>
      <c r="AL234" s="143" t="s">
        <v>79</v>
      </c>
      <c r="AM234" s="143" t="s">
        <v>79</v>
      </c>
      <c r="AN234" s="143" t="s">
        <v>2610</v>
      </c>
      <c r="AO234" s="143" t="s">
        <v>79</v>
      </c>
      <c r="AP234" s="144">
        <f t="shared" si="7"/>
        <v>1</v>
      </c>
      <c r="AQ234" s="35"/>
      <c r="AR234" s="35"/>
      <c r="AS234" s="35"/>
      <c r="AT234" s="35"/>
      <c r="AU234" s="35"/>
      <c r="AV234" s="35"/>
    </row>
    <row r="235" spans="1:48" s="145" customFormat="1" ht="27.95" customHeight="1" x14ac:dyDescent="0.25">
      <c r="A235" s="126" t="s">
        <v>1624</v>
      </c>
      <c r="B235" s="126">
        <v>2021</v>
      </c>
      <c r="C235" s="126"/>
      <c r="D235" s="127"/>
      <c r="E235" s="128" t="s">
        <v>70</v>
      </c>
      <c r="F235" s="128" t="s">
        <v>70</v>
      </c>
      <c r="G235" s="130"/>
      <c r="H235" s="131" t="s">
        <v>517</v>
      </c>
      <c r="I235" s="132" t="s">
        <v>49</v>
      </c>
      <c r="J235" s="147" t="s">
        <v>223</v>
      </c>
      <c r="K235" s="133">
        <v>30</v>
      </c>
      <c r="L235" s="134" t="str">
        <f>IF(ISERROR(VLOOKUP(K235,#REF!,2,FALSE))," ",VLOOKUP(K235,#REF!,2,FALSE))</f>
        <v xml:space="preserve"> </v>
      </c>
      <c r="M235" s="134" t="str">
        <f>IF(ISERROR(VLOOKUP(K235,#REF!,3,FALSE))," ",VLOOKUP(K235,#REF!,3,FALSE))</f>
        <v xml:space="preserve"> </v>
      </c>
      <c r="N235" s="135" t="s">
        <v>2567</v>
      </c>
      <c r="O235" s="179">
        <v>0</v>
      </c>
      <c r="P235" s="137" t="s">
        <v>2167</v>
      </c>
      <c r="Q235" s="138" t="s">
        <v>1093</v>
      </c>
      <c r="R235" s="137" t="s">
        <v>295</v>
      </c>
      <c r="S235" s="137" t="s">
        <v>79</v>
      </c>
      <c r="T235" s="139" t="s">
        <v>79</v>
      </c>
      <c r="U235" s="140" t="s">
        <v>79</v>
      </c>
      <c r="V235" s="165">
        <v>177700</v>
      </c>
      <c r="W235" s="141">
        <v>0</v>
      </c>
      <c r="X235" s="142"/>
      <c r="Y235" s="148"/>
      <c r="Z235" s="260">
        <f t="shared" si="6"/>
        <v>177700</v>
      </c>
      <c r="AA235" s="263">
        <v>177700</v>
      </c>
      <c r="AB235" s="168"/>
      <c r="AC235" s="168"/>
      <c r="AD235" s="168"/>
      <c r="AE235" s="143"/>
      <c r="AF235" s="143">
        <v>0</v>
      </c>
      <c r="AG235" s="170">
        <v>0</v>
      </c>
      <c r="AH235" s="171" t="s">
        <v>79</v>
      </c>
      <c r="AI235" s="169" t="s">
        <v>79</v>
      </c>
      <c r="AJ235" s="169" t="s">
        <v>79</v>
      </c>
      <c r="AK235" s="169" t="s">
        <v>79</v>
      </c>
      <c r="AL235" s="143" t="s">
        <v>79</v>
      </c>
      <c r="AM235" s="143" t="s">
        <v>79</v>
      </c>
      <c r="AN235" s="143" t="s">
        <v>2610</v>
      </c>
      <c r="AO235" s="143" t="s">
        <v>79</v>
      </c>
      <c r="AP235" s="144">
        <f t="shared" si="7"/>
        <v>1</v>
      </c>
      <c r="AQ235" s="35"/>
      <c r="AR235" s="35"/>
      <c r="AS235" s="35"/>
      <c r="AT235" s="35"/>
      <c r="AU235" s="35"/>
      <c r="AV235" s="35"/>
    </row>
    <row r="236" spans="1:48" s="145" customFormat="1" ht="27.95" customHeight="1" x14ac:dyDescent="0.25">
      <c r="A236" s="126" t="s">
        <v>1624</v>
      </c>
      <c r="B236" s="126">
        <v>2021</v>
      </c>
      <c r="C236" s="126"/>
      <c r="D236" s="127"/>
      <c r="E236" s="128" t="s">
        <v>70</v>
      </c>
      <c r="F236" s="128" t="s">
        <v>70</v>
      </c>
      <c r="G236" s="130"/>
      <c r="H236" s="131" t="s">
        <v>518</v>
      </c>
      <c r="I236" s="132" t="s">
        <v>49</v>
      </c>
      <c r="J236" s="147" t="s">
        <v>223</v>
      </c>
      <c r="K236" s="133">
        <v>43</v>
      </c>
      <c r="L236" s="134" t="str">
        <f>IF(ISERROR(VLOOKUP(K236,#REF!,2,FALSE))," ",VLOOKUP(K236,#REF!,2,FALSE))</f>
        <v xml:space="preserve"> </v>
      </c>
      <c r="M236" s="134" t="str">
        <f>IF(ISERROR(VLOOKUP(K236,#REF!,3,FALSE))," ",VLOOKUP(K236,#REF!,3,FALSE))</f>
        <v xml:space="preserve"> </v>
      </c>
      <c r="N236" s="135" t="s">
        <v>2566</v>
      </c>
      <c r="O236" s="179">
        <v>0</v>
      </c>
      <c r="P236" s="137" t="s">
        <v>2167</v>
      </c>
      <c r="Q236" s="138" t="s">
        <v>1093</v>
      </c>
      <c r="R236" s="137" t="s">
        <v>295</v>
      </c>
      <c r="S236" s="137" t="s">
        <v>79</v>
      </c>
      <c r="T236" s="139" t="s">
        <v>79</v>
      </c>
      <c r="U236" s="140" t="s">
        <v>79</v>
      </c>
      <c r="V236" s="165">
        <v>1511000</v>
      </c>
      <c r="W236" s="141">
        <v>0</v>
      </c>
      <c r="X236" s="142"/>
      <c r="Y236" s="148"/>
      <c r="Z236" s="260">
        <f t="shared" si="6"/>
        <v>1511000</v>
      </c>
      <c r="AA236" s="263">
        <v>1511000</v>
      </c>
      <c r="AB236" s="168"/>
      <c r="AC236" s="168"/>
      <c r="AD236" s="168"/>
      <c r="AE236" s="143"/>
      <c r="AF236" s="143">
        <v>0</v>
      </c>
      <c r="AG236" s="170">
        <v>0</v>
      </c>
      <c r="AH236" s="171" t="s">
        <v>79</v>
      </c>
      <c r="AI236" s="169" t="s">
        <v>79</v>
      </c>
      <c r="AJ236" s="169" t="s">
        <v>79</v>
      </c>
      <c r="AK236" s="169" t="s">
        <v>79</v>
      </c>
      <c r="AL236" s="143" t="s">
        <v>79</v>
      </c>
      <c r="AM236" s="143" t="s">
        <v>79</v>
      </c>
      <c r="AN236" s="143" t="s">
        <v>2610</v>
      </c>
      <c r="AO236" s="143" t="s">
        <v>79</v>
      </c>
      <c r="AP236" s="144">
        <f t="shared" si="7"/>
        <v>1</v>
      </c>
      <c r="AQ236" s="35"/>
      <c r="AR236" s="35"/>
      <c r="AS236" s="35"/>
      <c r="AT236" s="35"/>
      <c r="AU236" s="35"/>
      <c r="AV236" s="35"/>
    </row>
    <row r="237" spans="1:48" s="145" customFormat="1" ht="27.95" customHeight="1" x14ac:dyDescent="0.25">
      <c r="A237" s="126" t="s">
        <v>1625</v>
      </c>
      <c r="B237" s="126">
        <v>2021</v>
      </c>
      <c r="C237" s="126" t="s">
        <v>2878</v>
      </c>
      <c r="D237" s="127" t="s">
        <v>2879</v>
      </c>
      <c r="E237" s="128" t="s">
        <v>54</v>
      </c>
      <c r="F237" s="129" t="s">
        <v>27</v>
      </c>
      <c r="G237" s="130" t="s">
        <v>75</v>
      </c>
      <c r="H237" s="131" t="s">
        <v>519</v>
      </c>
      <c r="I237" s="132" t="s">
        <v>49</v>
      </c>
      <c r="J237" s="147" t="s">
        <v>223</v>
      </c>
      <c r="K237" s="133">
        <v>57</v>
      </c>
      <c r="L237" s="134" t="str">
        <f>IF(ISERROR(VLOOKUP(K237,#REF!,2,FALSE))," ",VLOOKUP(K237,#REF!,2,FALSE))</f>
        <v xml:space="preserve"> </v>
      </c>
      <c r="M237" s="134" t="str">
        <f>IF(ISERROR(VLOOKUP(K237,#REF!,3,FALSE))," ",VLOOKUP(K237,#REF!,3,FALSE))</f>
        <v xml:space="preserve"> </v>
      </c>
      <c r="N237" s="135" t="s">
        <v>2553</v>
      </c>
      <c r="O237" s="179">
        <v>0</v>
      </c>
      <c r="P237" s="137" t="s">
        <v>2208</v>
      </c>
      <c r="Q237" s="138" t="s">
        <v>1134</v>
      </c>
      <c r="R237" s="137" t="s">
        <v>295</v>
      </c>
      <c r="S237" s="137" t="s">
        <v>79</v>
      </c>
      <c r="T237" s="139" t="s">
        <v>79</v>
      </c>
      <c r="U237" s="140" t="s">
        <v>79</v>
      </c>
      <c r="V237" s="165">
        <v>78960000</v>
      </c>
      <c r="W237" s="141">
        <v>0</v>
      </c>
      <c r="X237" s="142">
        <v>1</v>
      </c>
      <c r="Y237" s="148">
        <v>5514672</v>
      </c>
      <c r="Z237" s="260">
        <f t="shared" si="6"/>
        <v>84474672</v>
      </c>
      <c r="AA237" s="263">
        <v>73445333</v>
      </c>
      <c r="AB237" s="168">
        <v>44232</v>
      </c>
      <c r="AC237" s="168">
        <v>44235</v>
      </c>
      <c r="AD237" s="168">
        <v>44575</v>
      </c>
      <c r="AE237" s="143">
        <v>315</v>
      </c>
      <c r="AF237" s="143">
        <v>1</v>
      </c>
      <c r="AG237" s="170">
        <v>23</v>
      </c>
      <c r="AH237" s="171" t="s">
        <v>79</v>
      </c>
      <c r="AI237" s="169" t="s">
        <v>79</v>
      </c>
      <c r="AJ237" s="169" t="s">
        <v>79</v>
      </c>
      <c r="AK237" s="169" t="s">
        <v>79</v>
      </c>
      <c r="AL237" s="143" t="s">
        <v>79</v>
      </c>
      <c r="AM237" s="143" t="s">
        <v>79</v>
      </c>
      <c r="AN237" s="143" t="s">
        <v>2610</v>
      </c>
      <c r="AO237" s="143" t="s">
        <v>79</v>
      </c>
      <c r="AP237" s="144">
        <f t="shared" si="7"/>
        <v>0.8694361429423485</v>
      </c>
      <c r="AQ237" s="35"/>
      <c r="AR237" s="35"/>
      <c r="AS237" s="35"/>
      <c r="AT237" s="35"/>
      <c r="AU237" s="35"/>
      <c r="AV237" s="35"/>
    </row>
    <row r="238" spans="1:48" s="145" customFormat="1" ht="27.95" customHeight="1" x14ac:dyDescent="0.25">
      <c r="A238" s="126" t="s">
        <v>1626</v>
      </c>
      <c r="B238" s="126">
        <v>2021</v>
      </c>
      <c r="C238" s="126" t="s">
        <v>2880</v>
      </c>
      <c r="D238" s="127" t="s">
        <v>2881</v>
      </c>
      <c r="E238" s="128" t="s">
        <v>54</v>
      </c>
      <c r="F238" s="129" t="s">
        <v>27</v>
      </c>
      <c r="G238" s="130" t="s">
        <v>75</v>
      </c>
      <c r="H238" s="131" t="s">
        <v>520</v>
      </c>
      <c r="I238" s="132" t="s">
        <v>49</v>
      </c>
      <c r="J238" s="147" t="s">
        <v>223</v>
      </c>
      <c r="K238" s="133">
        <v>57</v>
      </c>
      <c r="L238" s="134" t="str">
        <f>IF(ISERROR(VLOOKUP(K238,#REF!,2,FALSE))," ",VLOOKUP(K238,#REF!,2,FALSE))</f>
        <v xml:space="preserve"> </v>
      </c>
      <c r="M238" s="134" t="str">
        <f>IF(ISERROR(VLOOKUP(K238,#REF!,3,FALSE))," ",VLOOKUP(K238,#REF!,3,FALSE))</f>
        <v xml:space="preserve"> </v>
      </c>
      <c r="N238" s="135" t="s">
        <v>2553</v>
      </c>
      <c r="O238" s="179">
        <v>0</v>
      </c>
      <c r="P238" s="137" t="s">
        <v>2209</v>
      </c>
      <c r="Q238" s="138" t="s">
        <v>1135</v>
      </c>
      <c r="R238" s="137" t="s">
        <v>295</v>
      </c>
      <c r="S238" s="137" t="s">
        <v>79</v>
      </c>
      <c r="T238" s="139" t="s">
        <v>79</v>
      </c>
      <c r="U238" s="140" t="s">
        <v>79</v>
      </c>
      <c r="V238" s="165">
        <v>78960000</v>
      </c>
      <c r="W238" s="141">
        <v>0</v>
      </c>
      <c r="X238" s="142">
        <v>1</v>
      </c>
      <c r="Y238" s="148">
        <v>5264000</v>
      </c>
      <c r="Z238" s="260">
        <f t="shared" si="6"/>
        <v>84224000</v>
      </c>
      <c r="AA238" s="263">
        <v>73194667</v>
      </c>
      <c r="AB238" s="168">
        <v>44232</v>
      </c>
      <c r="AC238" s="168">
        <v>44236</v>
      </c>
      <c r="AD238" s="168">
        <v>44575</v>
      </c>
      <c r="AE238" s="143">
        <v>315</v>
      </c>
      <c r="AF238" s="143">
        <v>1</v>
      </c>
      <c r="AG238" s="170">
        <v>22</v>
      </c>
      <c r="AH238" s="171" t="s">
        <v>79</v>
      </c>
      <c r="AI238" s="169" t="s">
        <v>79</v>
      </c>
      <c r="AJ238" s="169" t="s">
        <v>79</v>
      </c>
      <c r="AK238" s="169" t="s">
        <v>79</v>
      </c>
      <c r="AL238" s="143" t="s">
        <v>79</v>
      </c>
      <c r="AM238" s="143" t="s">
        <v>79</v>
      </c>
      <c r="AN238" s="143" t="s">
        <v>2610</v>
      </c>
      <c r="AO238" s="143" t="s">
        <v>79</v>
      </c>
      <c r="AP238" s="144">
        <f t="shared" si="7"/>
        <v>0.86904762300531913</v>
      </c>
      <c r="AQ238" s="35"/>
      <c r="AR238" s="35"/>
      <c r="AS238" s="35"/>
      <c r="AT238" s="35"/>
      <c r="AU238" s="35"/>
      <c r="AV238" s="35"/>
    </row>
    <row r="239" spans="1:48" s="145" customFormat="1" ht="27.95" customHeight="1" x14ac:dyDescent="0.25">
      <c r="A239" s="126" t="s">
        <v>1627</v>
      </c>
      <c r="B239" s="126">
        <v>2021</v>
      </c>
      <c r="C239" s="126" t="s">
        <v>2882</v>
      </c>
      <c r="D239" s="127" t="s">
        <v>2883</v>
      </c>
      <c r="E239" s="128" t="s">
        <v>54</v>
      </c>
      <c r="F239" s="129" t="s">
        <v>27</v>
      </c>
      <c r="G239" s="130" t="s">
        <v>75</v>
      </c>
      <c r="H239" s="131" t="s">
        <v>521</v>
      </c>
      <c r="I239" s="132" t="s">
        <v>49</v>
      </c>
      <c r="J239" s="147" t="s">
        <v>223</v>
      </c>
      <c r="K239" s="133">
        <v>57</v>
      </c>
      <c r="L239" s="134" t="str">
        <f>IF(ISERROR(VLOOKUP(K239,#REF!,2,FALSE))," ",VLOOKUP(K239,#REF!,2,FALSE))</f>
        <v xml:space="preserve"> </v>
      </c>
      <c r="M239" s="134" t="str">
        <f>IF(ISERROR(VLOOKUP(K239,#REF!,3,FALSE))," ",VLOOKUP(K239,#REF!,3,FALSE))</f>
        <v xml:space="preserve"> </v>
      </c>
      <c r="N239" s="135" t="s">
        <v>2553</v>
      </c>
      <c r="O239" s="179">
        <v>0</v>
      </c>
      <c r="P239" s="137" t="s">
        <v>2210</v>
      </c>
      <c r="Q239" s="138" t="s">
        <v>1136</v>
      </c>
      <c r="R239" s="137" t="s">
        <v>295</v>
      </c>
      <c r="S239" s="137" t="s">
        <v>79</v>
      </c>
      <c r="T239" s="139" t="s">
        <v>79</v>
      </c>
      <c r="U239" s="140" t="s">
        <v>79</v>
      </c>
      <c r="V239" s="165">
        <v>66990000</v>
      </c>
      <c r="W239" s="141">
        <v>0</v>
      </c>
      <c r="X239" s="142">
        <v>1</v>
      </c>
      <c r="Y239" s="148">
        <v>4040667</v>
      </c>
      <c r="Z239" s="260">
        <f t="shared" si="6"/>
        <v>71030667</v>
      </c>
      <c r="AA239" s="263">
        <v>61886000</v>
      </c>
      <c r="AB239" s="168">
        <v>44232</v>
      </c>
      <c r="AC239" s="168">
        <v>44237</v>
      </c>
      <c r="AD239" s="168">
        <v>44574</v>
      </c>
      <c r="AE239" s="143">
        <v>315</v>
      </c>
      <c r="AF239" s="143">
        <v>1</v>
      </c>
      <c r="AG239" s="170">
        <v>20</v>
      </c>
      <c r="AH239" s="171" t="s">
        <v>79</v>
      </c>
      <c r="AI239" s="169" t="s">
        <v>79</v>
      </c>
      <c r="AJ239" s="169" t="s">
        <v>79</v>
      </c>
      <c r="AK239" s="169" t="s">
        <v>79</v>
      </c>
      <c r="AL239" s="143" t="s">
        <v>79</v>
      </c>
      <c r="AM239" s="143" t="s">
        <v>79</v>
      </c>
      <c r="AN239" s="143" t="s">
        <v>2610</v>
      </c>
      <c r="AO239" s="143" t="s">
        <v>79</v>
      </c>
      <c r="AP239" s="144">
        <f t="shared" si="7"/>
        <v>0.8712574809412954</v>
      </c>
      <c r="AQ239" s="35"/>
      <c r="AR239" s="35"/>
      <c r="AS239" s="35"/>
      <c r="AT239" s="35"/>
      <c r="AU239" s="35"/>
      <c r="AV239" s="35"/>
    </row>
    <row r="240" spans="1:48" s="145" customFormat="1" ht="27.95" customHeight="1" x14ac:dyDescent="0.25">
      <c r="A240" s="126" t="s">
        <v>1628</v>
      </c>
      <c r="B240" s="126">
        <v>2021</v>
      </c>
      <c r="C240" s="126" t="s">
        <v>2884</v>
      </c>
      <c r="D240" s="127" t="s">
        <v>2885</v>
      </c>
      <c r="E240" s="128" t="s">
        <v>54</v>
      </c>
      <c r="F240" s="129" t="s">
        <v>27</v>
      </c>
      <c r="G240" s="130" t="s">
        <v>75</v>
      </c>
      <c r="H240" s="131" t="s">
        <v>522</v>
      </c>
      <c r="I240" s="132" t="s">
        <v>49</v>
      </c>
      <c r="J240" s="147" t="s">
        <v>223</v>
      </c>
      <c r="K240" s="133">
        <v>57</v>
      </c>
      <c r="L240" s="134" t="str">
        <f>IF(ISERROR(VLOOKUP(K240,#REF!,2,FALSE))," ",VLOOKUP(K240,#REF!,2,FALSE))</f>
        <v xml:space="preserve"> </v>
      </c>
      <c r="M240" s="134" t="str">
        <f>IF(ISERROR(VLOOKUP(K240,#REF!,3,FALSE))," ",VLOOKUP(K240,#REF!,3,FALSE))</f>
        <v xml:space="preserve"> </v>
      </c>
      <c r="N240" s="135" t="s">
        <v>2553</v>
      </c>
      <c r="O240" s="179">
        <v>0</v>
      </c>
      <c r="P240" s="137" t="s">
        <v>2211</v>
      </c>
      <c r="Q240" s="138" t="s">
        <v>1137</v>
      </c>
      <c r="R240" s="137" t="s">
        <v>295</v>
      </c>
      <c r="S240" s="137" t="s">
        <v>79</v>
      </c>
      <c r="T240" s="139" t="s">
        <v>79</v>
      </c>
      <c r="U240" s="140" t="s">
        <v>79</v>
      </c>
      <c r="V240" s="165">
        <v>66990000</v>
      </c>
      <c r="W240" s="141">
        <v>0</v>
      </c>
      <c r="X240" s="142"/>
      <c r="Y240" s="148"/>
      <c r="Z240" s="260">
        <f t="shared" si="6"/>
        <v>66990000</v>
      </c>
      <c r="AA240" s="263">
        <v>66990000</v>
      </c>
      <c r="AB240" s="168">
        <v>44235</v>
      </c>
      <c r="AC240" s="168">
        <v>44237</v>
      </c>
      <c r="AD240" s="168">
        <v>44554</v>
      </c>
      <c r="AE240" s="143">
        <v>315</v>
      </c>
      <c r="AF240" s="143">
        <v>0</v>
      </c>
      <c r="AG240" s="170">
        <v>0</v>
      </c>
      <c r="AH240" s="171" t="s">
        <v>79</v>
      </c>
      <c r="AI240" s="169" t="s">
        <v>79</v>
      </c>
      <c r="AJ240" s="169" t="s">
        <v>79</v>
      </c>
      <c r="AK240" s="169" t="s">
        <v>79</v>
      </c>
      <c r="AL240" s="143" t="s">
        <v>79</v>
      </c>
      <c r="AM240" s="143" t="s">
        <v>79</v>
      </c>
      <c r="AN240" s="143" t="s">
        <v>2610</v>
      </c>
      <c r="AO240" s="143" t="s">
        <v>79</v>
      </c>
      <c r="AP240" s="144">
        <f t="shared" si="7"/>
        <v>1</v>
      </c>
      <c r="AQ240" s="35"/>
      <c r="AR240" s="35"/>
      <c r="AS240" s="35"/>
      <c r="AT240" s="35"/>
      <c r="AU240" s="35"/>
      <c r="AV240" s="35"/>
    </row>
    <row r="241" spans="1:48" s="145" customFormat="1" ht="27.95" customHeight="1" x14ac:dyDescent="0.25">
      <c r="A241" s="126" t="s">
        <v>1629</v>
      </c>
      <c r="B241" s="126">
        <v>2021</v>
      </c>
      <c r="C241" s="126" t="s">
        <v>2886</v>
      </c>
      <c r="D241" s="127" t="s">
        <v>2887</v>
      </c>
      <c r="E241" s="128" t="s">
        <v>54</v>
      </c>
      <c r="F241" s="129" t="s">
        <v>27</v>
      </c>
      <c r="G241" s="130" t="s">
        <v>75</v>
      </c>
      <c r="H241" s="131" t="s">
        <v>523</v>
      </c>
      <c r="I241" s="132" t="s">
        <v>49</v>
      </c>
      <c r="J241" s="147" t="s">
        <v>223</v>
      </c>
      <c r="K241" s="133">
        <v>57</v>
      </c>
      <c r="L241" s="134" t="str">
        <f>IF(ISERROR(VLOOKUP(K241,#REF!,2,FALSE))," ",VLOOKUP(K241,#REF!,2,FALSE))</f>
        <v xml:space="preserve"> </v>
      </c>
      <c r="M241" s="134" t="str">
        <f>IF(ISERROR(VLOOKUP(K241,#REF!,3,FALSE))," ",VLOOKUP(K241,#REF!,3,FALSE))</f>
        <v xml:space="preserve"> </v>
      </c>
      <c r="N241" s="135" t="s">
        <v>2553</v>
      </c>
      <c r="O241" s="179">
        <v>0</v>
      </c>
      <c r="P241" s="137" t="s">
        <v>2212</v>
      </c>
      <c r="Q241" s="138" t="s">
        <v>1138</v>
      </c>
      <c r="R241" s="137" t="s">
        <v>295</v>
      </c>
      <c r="S241" s="137" t="s">
        <v>79</v>
      </c>
      <c r="T241" s="139" t="s">
        <v>79</v>
      </c>
      <c r="U241" s="140" t="s">
        <v>79</v>
      </c>
      <c r="V241" s="165">
        <v>66990000</v>
      </c>
      <c r="W241" s="141">
        <v>0</v>
      </c>
      <c r="X241" s="142">
        <v>1</v>
      </c>
      <c r="Y241" s="148">
        <v>6167334</v>
      </c>
      <c r="Z241" s="260">
        <f t="shared" si="6"/>
        <v>73157334</v>
      </c>
      <c r="AA241" s="263">
        <v>60822667</v>
      </c>
      <c r="AB241" s="168">
        <v>44231</v>
      </c>
      <c r="AC241" s="168">
        <v>44242</v>
      </c>
      <c r="AD241" s="168">
        <v>44589</v>
      </c>
      <c r="AE241" s="143">
        <v>315</v>
      </c>
      <c r="AF241" s="143">
        <v>1</v>
      </c>
      <c r="AG241" s="170">
        <v>30</v>
      </c>
      <c r="AH241" s="171" t="s">
        <v>79</v>
      </c>
      <c r="AI241" s="169" t="s">
        <v>79</v>
      </c>
      <c r="AJ241" s="169" t="s">
        <v>79</v>
      </c>
      <c r="AK241" s="169" t="s">
        <v>79</v>
      </c>
      <c r="AL241" s="143" t="s">
        <v>79</v>
      </c>
      <c r="AM241" s="143" t="s">
        <v>79</v>
      </c>
      <c r="AN241" s="143" t="s">
        <v>2610</v>
      </c>
      <c r="AO241" s="143" t="s">
        <v>79</v>
      </c>
      <c r="AP241" s="144">
        <f t="shared" si="7"/>
        <v>0.83139534581727648</v>
      </c>
      <c r="AQ241" s="35"/>
      <c r="AR241" s="35"/>
      <c r="AS241" s="35"/>
      <c r="AT241" s="35"/>
      <c r="AU241" s="35"/>
      <c r="AV241" s="35"/>
    </row>
    <row r="242" spans="1:48" s="145" customFormat="1" ht="27.95" customHeight="1" x14ac:dyDescent="0.25">
      <c r="A242" s="126" t="s">
        <v>1630</v>
      </c>
      <c r="B242" s="126">
        <v>2021</v>
      </c>
      <c r="C242" s="126" t="s">
        <v>2888</v>
      </c>
      <c r="D242" s="127" t="s">
        <v>2889</v>
      </c>
      <c r="E242" s="128" t="s">
        <v>54</v>
      </c>
      <c r="F242" s="129" t="s">
        <v>27</v>
      </c>
      <c r="G242" s="130" t="s">
        <v>75</v>
      </c>
      <c r="H242" s="131" t="s">
        <v>524</v>
      </c>
      <c r="I242" s="132" t="s">
        <v>49</v>
      </c>
      <c r="J242" s="147" t="s">
        <v>223</v>
      </c>
      <c r="K242" s="133">
        <v>57</v>
      </c>
      <c r="L242" s="134" t="str">
        <f>IF(ISERROR(VLOOKUP(K242,#REF!,2,FALSE))," ",VLOOKUP(K242,#REF!,2,FALSE))</f>
        <v xml:space="preserve"> </v>
      </c>
      <c r="M242" s="134" t="str">
        <f>IF(ISERROR(VLOOKUP(K242,#REF!,3,FALSE))," ",VLOOKUP(K242,#REF!,3,FALSE))</f>
        <v xml:space="preserve"> </v>
      </c>
      <c r="N242" s="135" t="s">
        <v>2553</v>
      </c>
      <c r="O242" s="179">
        <v>0</v>
      </c>
      <c r="P242" s="137" t="s">
        <v>2213</v>
      </c>
      <c r="Q242" s="138" t="s">
        <v>1139</v>
      </c>
      <c r="R242" s="137" t="s">
        <v>295</v>
      </c>
      <c r="S242" s="137" t="s">
        <v>79</v>
      </c>
      <c r="T242" s="139" t="s">
        <v>79</v>
      </c>
      <c r="U242" s="140" t="s">
        <v>79</v>
      </c>
      <c r="V242" s="165">
        <v>42700000</v>
      </c>
      <c r="W242" s="141">
        <v>0</v>
      </c>
      <c r="X242" s="142">
        <v>1</v>
      </c>
      <c r="Y242" s="148">
        <v>4981667</v>
      </c>
      <c r="Z242" s="260">
        <f t="shared" si="6"/>
        <v>47681667</v>
      </c>
      <c r="AA242" s="263">
        <v>41419000</v>
      </c>
      <c r="AB242" s="168">
        <v>44235</v>
      </c>
      <c r="AC242" s="168">
        <v>44237</v>
      </c>
      <c r="AD242" s="168">
        <v>44575</v>
      </c>
      <c r="AE242" s="143">
        <v>300</v>
      </c>
      <c r="AF242" s="143">
        <v>1</v>
      </c>
      <c r="AG242" s="170">
        <v>5</v>
      </c>
      <c r="AH242" s="171" t="s">
        <v>79</v>
      </c>
      <c r="AI242" s="169" t="s">
        <v>79</v>
      </c>
      <c r="AJ242" s="169" t="s">
        <v>79</v>
      </c>
      <c r="AK242" s="169" t="s">
        <v>79</v>
      </c>
      <c r="AL242" s="143" t="s">
        <v>79</v>
      </c>
      <c r="AM242" s="143" t="s">
        <v>79</v>
      </c>
      <c r="AN242" s="143" t="s">
        <v>2610</v>
      </c>
      <c r="AO242" s="143" t="s">
        <v>79</v>
      </c>
      <c r="AP242" s="144">
        <f t="shared" si="7"/>
        <v>0.86865671034529901</v>
      </c>
      <c r="AQ242" s="35"/>
      <c r="AR242" s="35"/>
      <c r="AS242" s="35"/>
      <c r="AT242" s="35"/>
      <c r="AU242" s="35"/>
      <c r="AV242" s="35"/>
    </row>
    <row r="243" spans="1:48" s="145" customFormat="1" ht="27.95" customHeight="1" x14ac:dyDescent="0.25">
      <c r="A243" s="126" t="s">
        <v>1631</v>
      </c>
      <c r="B243" s="126">
        <v>2021</v>
      </c>
      <c r="C243" s="126"/>
      <c r="D243" s="127"/>
      <c r="E243" s="128" t="s">
        <v>70</v>
      </c>
      <c r="F243" s="128" t="s">
        <v>70</v>
      </c>
      <c r="G243" s="130"/>
      <c r="H243" s="131" t="s">
        <v>525</v>
      </c>
      <c r="I243" s="132" t="s">
        <v>48</v>
      </c>
      <c r="J243" s="147" t="s">
        <v>223</v>
      </c>
      <c r="K243" s="133" t="s">
        <v>79</v>
      </c>
      <c r="L243" s="134" t="str">
        <f>IF(ISERROR(VLOOKUP(K243,#REF!,2,FALSE))," ",VLOOKUP(K243,#REF!,2,FALSE))</f>
        <v xml:space="preserve"> </v>
      </c>
      <c r="M243" s="134" t="str">
        <f>IF(ISERROR(VLOOKUP(K243,#REF!,3,FALSE))," ",VLOOKUP(K243,#REF!,3,FALSE))</f>
        <v xml:space="preserve"> </v>
      </c>
      <c r="N243" s="135" t="s">
        <v>2576</v>
      </c>
      <c r="O243" s="179">
        <v>0</v>
      </c>
      <c r="P243" s="137" t="s">
        <v>2119</v>
      </c>
      <c r="Q243" s="138" t="s">
        <v>1140</v>
      </c>
      <c r="R243" s="137" t="s">
        <v>295</v>
      </c>
      <c r="S243" s="137" t="s">
        <v>79</v>
      </c>
      <c r="T243" s="139" t="s">
        <v>79</v>
      </c>
      <c r="U243" s="140" t="s">
        <v>79</v>
      </c>
      <c r="V243" s="165">
        <v>1730830</v>
      </c>
      <c r="W243" s="141">
        <v>0</v>
      </c>
      <c r="X243" s="142"/>
      <c r="Y243" s="148"/>
      <c r="Z243" s="260">
        <f t="shared" si="6"/>
        <v>1730830</v>
      </c>
      <c r="AA243" s="263">
        <v>1730830</v>
      </c>
      <c r="AB243" s="168"/>
      <c r="AC243" s="168"/>
      <c r="AD243" s="168"/>
      <c r="AE243" s="143"/>
      <c r="AF243" s="143">
        <v>0</v>
      </c>
      <c r="AG243" s="170">
        <v>0</v>
      </c>
      <c r="AH243" s="171" t="s">
        <v>79</v>
      </c>
      <c r="AI243" s="169" t="s">
        <v>79</v>
      </c>
      <c r="AJ243" s="169" t="s">
        <v>79</v>
      </c>
      <c r="AK243" s="169" t="s">
        <v>79</v>
      </c>
      <c r="AL243" s="143" t="s">
        <v>79</v>
      </c>
      <c r="AM243" s="143" t="s">
        <v>79</v>
      </c>
      <c r="AN243" s="143" t="s">
        <v>2610</v>
      </c>
      <c r="AO243" s="143" t="s">
        <v>79</v>
      </c>
      <c r="AP243" s="144">
        <f t="shared" si="7"/>
        <v>1</v>
      </c>
      <c r="AQ243" s="35"/>
      <c r="AR243" s="35"/>
      <c r="AS243" s="35"/>
      <c r="AT243" s="35"/>
      <c r="AU243" s="35"/>
      <c r="AV243" s="35"/>
    </row>
    <row r="244" spans="1:48" s="145" customFormat="1" ht="27.95" customHeight="1" x14ac:dyDescent="0.25">
      <c r="A244" s="126" t="s">
        <v>1632</v>
      </c>
      <c r="B244" s="126">
        <v>2021</v>
      </c>
      <c r="C244" s="126"/>
      <c r="D244" s="127"/>
      <c r="E244" s="128" t="s">
        <v>70</v>
      </c>
      <c r="F244" s="128" t="s">
        <v>70</v>
      </c>
      <c r="G244" s="130"/>
      <c r="H244" s="131" t="s">
        <v>526</v>
      </c>
      <c r="I244" s="132" t="s">
        <v>48</v>
      </c>
      <c r="J244" s="147" t="s">
        <v>223</v>
      </c>
      <c r="K244" s="133" t="s">
        <v>79</v>
      </c>
      <c r="L244" s="134" t="str">
        <f>IF(ISERROR(VLOOKUP(K244,#REF!,2,FALSE))," ",VLOOKUP(K244,#REF!,2,FALSE))</f>
        <v xml:space="preserve"> </v>
      </c>
      <c r="M244" s="134" t="str">
        <f>IF(ISERROR(VLOOKUP(K244,#REF!,3,FALSE))," ",VLOOKUP(K244,#REF!,3,FALSE))</f>
        <v xml:space="preserve"> </v>
      </c>
      <c r="N244" s="135" t="s">
        <v>2576</v>
      </c>
      <c r="O244" s="179">
        <v>0</v>
      </c>
      <c r="P244" s="137" t="s">
        <v>2119</v>
      </c>
      <c r="Q244" s="138" t="s">
        <v>1140</v>
      </c>
      <c r="R244" s="137" t="s">
        <v>295</v>
      </c>
      <c r="S244" s="137" t="s">
        <v>79</v>
      </c>
      <c r="T244" s="139" t="s">
        <v>79</v>
      </c>
      <c r="U244" s="140" t="s">
        <v>79</v>
      </c>
      <c r="V244" s="165">
        <v>248333</v>
      </c>
      <c r="W244" s="141">
        <v>0</v>
      </c>
      <c r="X244" s="142"/>
      <c r="Y244" s="148"/>
      <c r="Z244" s="260">
        <f t="shared" si="6"/>
        <v>248333</v>
      </c>
      <c r="AA244" s="263">
        <v>248333</v>
      </c>
      <c r="AB244" s="168"/>
      <c r="AC244" s="168"/>
      <c r="AD244" s="168"/>
      <c r="AE244" s="143"/>
      <c r="AF244" s="143">
        <v>0</v>
      </c>
      <c r="AG244" s="170">
        <v>0</v>
      </c>
      <c r="AH244" s="171" t="s">
        <v>79</v>
      </c>
      <c r="AI244" s="169" t="s">
        <v>79</v>
      </c>
      <c r="AJ244" s="169" t="s">
        <v>79</v>
      </c>
      <c r="AK244" s="169" t="s">
        <v>79</v>
      </c>
      <c r="AL244" s="143" t="s">
        <v>79</v>
      </c>
      <c r="AM244" s="143" t="s">
        <v>79</v>
      </c>
      <c r="AN244" s="143" t="s">
        <v>2610</v>
      </c>
      <c r="AO244" s="143" t="s">
        <v>79</v>
      </c>
      <c r="AP244" s="144">
        <f t="shared" si="7"/>
        <v>1</v>
      </c>
      <c r="AQ244" s="35"/>
      <c r="AR244" s="35"/>
      <c r="AS244" s="35"/>
      <c r="AT244" s="35"/>
      <c r="AU244" s="35"/>
      <c r="AV244" s="35"/>
    </row>
    <row r="245" spans="1:48" s="145" customFormat="1" ht="27.95" customHeight="1" x14ac:dyDescent="0.25">
      <c r="A245" s="126" t="s">
        <v>1632</v>
      </c>
      <c r="B245" s="126">
        <v>2021</v>
      </c>
      <c r="C245" s="126"/>
      <c r="D245" s="127"/>
      <c r="E245" s="128" t="s">
        <v>70</v>
      </c>
      <c r="F245" s="128" t="s">
        <v>70</v>
      </c>
      <c r="G245" s="130"/>
      <c r="H245" s="131" t="s">
        <v>527</v>
      </c>
      <c r="I245" s="132" t="s">
        <v>48</v>
      </c>
      <c r="J245" s="147" t="s">
        <v>223</v>
      </c>
      <c r="K245" s="133" t="s">
        <v>79</v>
      </c>
      <c r="L245" s="134" t="str">
        <f>IF(ISERROR(VLOOKUP(K245,#REF!,2,FALSE))," ",VLOOKUP(K245,#REF!,2,FALSE))</f>
        <v xml:space="preserve"> </v>
      </c>
      <c r="M245" s="134" t="str">
        <f>IF(ISERROR(VLOOKUP(K245,#REF!,3,FALSE))," ",VLOOKUP(K245,#REF!,3,FALSE))</f>
        <v xml:space="preserve"> </v>
      </c>
      <c r="N245" s="135" t="s">
        <v>2576</v>
      </c>
      <c r="O245" s="179">
        <v>0</v>
      </c>
      <c r="P245" s="137" t="s">
        <v>2119</v>
      </c>
      <c r="Q245" s="138" t="s">
        <v>1140</v>
      </c>
      <c r="R245" s="137" t="s">
        <v>295</v>
      </c>
      <c r="S245" s="137" t="s">
        <v>79</v>
      </c>
      <c r="T245" s="139" t="s">
        <v>79</v>
      </c>
      <c r="U245" s="140" t="s">
        <v>79</v>
      </c>
      <c r="V245" s="165">
        <v>500</v>
      </c>
      <c r="W245" s="141">
        <v>0</v>
      </c>
      <c r="X245" s="142"/>
      <c r="Y245" s="148"/>
      <c r="Z245" s="260">
        <f t="shared" si="6"/>
        <v>500</v>
      </c>
      <c r="AA245" s="263">
        <v>0</v>
      </c>
      <c r="AB245" s="168"/>
      <c r="AC245" s="168"/>
      <c r="AD245" s="168"/>
      <c r="AE245" s="143"/>
      <c r="AF245" s="143">
        <v>0</v>
      </c>
      <c r="AG245" s="170">
        <v>0</v>
      </c>
      <c r="AH245" s="171" t="s">
        <v>79</v>
      </c>
      <c r="AI245" s="169" t="s">
        <v>79</v>
      </c>
      <c r="AJ245" s="169" t="s">
        <v>79</v>
      </c>
      <c r="AK245" s="169" t="s">
        <v>79</v>
      </c>
      <c r="AL245" s="143" t="s">
        <v>79</v>
      </c>
      <c r="AM245" s="143" t="s">
        <v>79</v>
      </c>
      <c r="AN245" s="143" t="s">
        <v>2610</v>
      </c>
      <c r="AO245" s="143" t="s">
        <v>79</v>
      </c>
      <c r="AP245" s="144">
        <f t="shared" si="7"/>
        <v>0</v>
      </c>
      <c r="AQ245" s="35"/>
      <c r="AR245" s="35"/>
      <c r="AS245" s="35"/>
      <c r="AT245" s="35"/>
      <c r="AU245" s="35"/>
      <c r="AV245" s="35"/>
    </row>
    <row r="246" spans="1:48" s="145" customFormat="1" ht="27.95" customHeight="1" x14ac:dyDescent="0.25">
      <c r="A246" s="126" t="s">
        <v>1633</v>
      </c>
      <c r="B246" s="126">
        <v>2021</v>
      </c>
      <c r="C246" s="126" t="s">
        <v>2890</v>
      </c>
      <c r="D246" s="127" t="s">
        <v>2891</v>
      </c>
      <c r="E246" s="128" t="s">
        <v>54</v>
      </c>
      <c r="F246" s="129" t="s">
        <v>27</v>
      </c>
      <c r="G246" s="130" t="s">
        <v>75</v>
      </c>
      <c r="H246" s="131" t="s">
        <v>528</v>
      </c>
      <c r="I246" s="132" t="s">
        <v>49</v>
      </c>
      <c r="J246" s="147" t="s">
        <v>223</v>
      </c>
      <c r="K246" s="133">
        <v>49</v>
      </c>
      <c r="L246" s="134" t="str">
        <f>IF(ISERROR(VLOOKUP(K246,#REF!,2,FALSE))," ",VLOOKUP(K246,#REF!,2,FALSE))</f>
        <v xml:space="preserve"> </v>
      </c>
      <c r="M246" s="134" t="str">
        <f>IF(ISERROR(VLOOKUP(K246,#REF!,3,FALSE))," ",VLOOKUP(K246,#REF!,3,FALSE))</f>
        <v xml:space="preserve"> </v>
      </c>
      <c r="N246" s="135" t="s">
        <v>2565</v>
      </c>
      <c r="O246" s="179">
        <v>0</v>
      </c>
      <c r="P246" s="137" t="s">
        <v>2214</v>
      </c>
      <c r="Q246" s="138" t="s">
        <v>1141</v>
      </c>
      <c r="R246" s="137" t="s">
        <v>295</v>
      </c>
      <c r="S246" s="137" t="s">
        <v>79</v>
      </c>
      <c r="T246" s="139" t="s">
        <v>79</v>
      </c>
      <c r="U246" s="140" t="s">
        <v>79</v>
      </c>
      <c r="V246" s="165">
        <v>22500000</v>
      </c>
      <c r="W246" s="141">
        <v>0</v>
      </c>
      <c r="X246" s="142">
        <v>1</v>
      </c>
      <c r="Y246" s="148">
        <v>1500000</v>
      </c>
      <c r="Z246" s="260">
        <f t="shared" si="6"/>
        <v>24000000</v>
      </c>
      <c r="AA246" s="263">
        <v>21750000</v>
      </c>
      <c r="AB246" s="168">
        <v>44236</v>
      </c>
      <c r="AC246" s="168">
        <v>44238</v>
      </c>
      <c r="AD246" s="168">
        <v>44560</v>
      </c>
      <c r="AE246" s="143">
        <v>300</v>
      </c>
      <c r="AF246" s="143">
        <v>1</v>
      </c>
      <c r="AG246" s="170">
        <v>20</v>
      </c>
      <c r="AH246" s="171" t="s">
        <v>79</v>
      </c>
      <c r="AI246" s="169" t="s">
        <v>79</v>
      </c>
      <c r="AJ246" s="169" t="s">
        <v>79</v>
      </c>
      <c r="AK246" s="169" t="s">
        <v>79</v>
      </c>
      <c r="AL246" s="143" t="s">
        <v>79</v>
      </c>
      <c r="AM246" s="143" t="s">
        <v>79</v>
      </c>
      <c r="AN246" s="143" t="s">
        <v>2610</v>
      </c>
      <c r="AO246" s="143" t="s">
        <v>79</v>
      </c>
      <c r="AP246" s="144">
        <f t="shared" si="7"/>
        <v>0.90625</v>
      </c>
      <c r="AQ246" s="35"/>
      <c r="AR246" s="35"/>
      <c r="AS246" s="35"/>
      <c r="AT246" s="35"/>
      <c r="AU246" s="35"/>
      <c r="AV246" s="35"/>
    </row>
    <row r="247" spans="1:48" s="145" customFormat="1" ht="27.95" customHeight="1" x14ac:dyDescent="0.25">
      <c r="A247" s="126" t="s">
        <v>1634</v>
      </c>
      <c r="B247" s="126">
        <v>2021</v>
      </c>
      <c r="C247" s="126"/>
      <c r="D247" s="127"/>
      <c r="E247" s="128" t="s">
        <v>70</v>
      </c>
      <c r="F247" s="128" t="s">
        <v>70</v>
      </c>
      <c r="G247" s="130"/>
      <c r="H247" s="131" t="s">
        <v>529</v>
      </c>
      <c r="I247" s="132" t="s">
        <v>49</v>
      </c>
      <c r="J247" s="147" t="s">
        <v>223</v>
      </c>
      <c r="K247" s="133">
        <v>1</v>
      </c>
      <c r="L247" s="134" t="str">
        <f>IF(ISERROR(VLOOKUP(K247,#REF!,2,FALSE))," ",VLOOKUP(K247,#REF!,2,FALSE))</f>
        <v xml:space="preserve"> </v>
      </c>
      <c r="M247" s="134" t="str">
        <f>IF(ISERROR(VLOOKUP(K247,#REF!,3,FALSE))," ",VLOOKUP(K247,#REF!,3,FALSE))</f>
        <v xml:space="preserve"> </v>
      </c>
      <c r="N247" s="135" t="s">
        <v>2554</v>
      </c>
      <c r="O247" s="179">
        <v>0</v>
      </c>
      <c r="P247" s="137" t="s">
        <v>2119</v>
      </c>
      <c r="Q247" s="138" t="s">
        <v>1045</v>
      </c>
      <c r="R247" s="137" t="s">
        <v>295</v>
      </c>
      <c r="S247" s="137" t="s">
        <v>79</v>
      </c>
      <c r="T247" s="139" t="s">
        <v>79</v>
      </c>
      <c r="U247" s="140" t="s">
        <v>79</v>
      </c>
      <c r="V247" s="165">
        <v>202596147</v>
      </c>
      <c r="W247" s="141">
        <v>0</v>
      </c>
      <c r="X247" s="142"/>
      <c r="Y247" s="148"/>
      <c r="Z247" s="260">
        <f t="shared" si="6"/>
        <v>202596147</v>
      </c>
      <c r="AA247" s="263">
        <v>202596147</v>
      </c>
      <c r="AB247" s="168"/>
      <c r="AC247" s="168"/>
      <c r="AD247" s="168"/>
      <c r="AE247" s="143"/>
      <c r="AF247" s="143">
        <v>0</v>
      </c>
      <c r="AG247" s="170">
        <v>0</v>
      </c>
      <c r="AH247" s="171" t="s">
        <v>79</v>
      </c>
      <c r="AI247" s="169" t="s">
        <v>79</v>
      </c>
      <c r="AJ247" s="169" t="s">
        <v>79</v>
      </c>
      <c r="AK247" s="169" t="s">
        <v>79</v>
      </c>
      <c r="AL247" s="143" t="s">
        <v>79</v>
      </c>
      <c r="AM247" s="143" t="s">
        <v>79</v>
      </c>
      <c r="AN247" s="143" t="s">
        <v>2610</v>
      </c>
      <c r="AO247" s="143" t="s">
        <v>79</v>
      </c>
      <c r="AP247" s="144">
        <f t="shared" si="7"/>
        <v>1</v>
      </c>
      <c r="AQ247" s="35"/>
      <c r="AR247" s="35"/>
      <c r="AS247" s="35"/>
      <c r="AT247" s="35"/>
      <c r="AU247" s="35"/>
      <c r="AV247" s="35"/>
    </row>
    <row r="248" spans="1:48" s="145" customFormat="1" ht="27.95" customHeight="1" x14ac:dyDescent="0.25">
      <c r="A248" s="126" t="s">
        <v>1635</v>
      </c>
      <c r="B248" s="126">
        <v>2021</v>
      </c>
      <c r="C248" s="126" t="s">
        <v>2892</v>
      </c>
      <c r="D248" s="127" t="s">
        <v>2893</v>
      </c>
      <c r="E248" s="128" t="s">
        <v>54</v>
      </c>
      <c r="F248" s="129" t="s">
        <v>27</v>
      </c>
      <c r="G248" s="130"/>
      <c r="H248" s="131" t="s">
        <v>530</v>
      </c>
      <c r="I248" s="132" t="s">
        <v>49</v>
      </c>
      <c r="J248" s="147" t="s">
        <v>223</v>
      </c>
      <c r="K248" s="133">
        <v>38</v>
      </c>
      <c r="L248" s="134" t="str">
        <f>IF(ISERROR(VLOOKUP(K248,#REF!,2,FALSE))," ",VLOOKUP(K248,#REF!,2,FALSE))</f>
        <v xml:space="preserve"> </v>
      </c>
      <c r="M248" s="134" t="str">
        <f>IF(ISERROR(VLOOKUP(K248,#REF!,3,FALSE))," ",VLOOKUP(K248,#REF!,3,FALSE))</f>
        <v xml:space="preserve"> </v>
      </c>
      <c r="N248" s="135" t="s">
        <v>2570</v>
      </c>
      <c r="O248" s="179">
        <v>0</v>
      </c>
      <c r="P248" s="137" t="s">
        <v>2215</v>
      </c>
      <c r="Q248" s="138" t="s">
        <v>1142</v>
      </c>
      <c r="R248" s="137" t="s">
        <v>295</v>
      </c>
      <c r="S248" s="137" t="s">
        <v>79</v>
      </c>
      <c r="T248" s="139" t="s">
        <v>79</v>
      </c>
      <c r="U248" s="140" t="s">
        <v>79</v>
      </c>
      <c r="V248" s="165">
        <v>42700000</v>
      </c>
      <c r="W248" s="141">
        <v>0</v>
      </c>
      <c r="X248" s="142">
        <v>1</v>
      </c>
      <c r="Y248" s="148">
        <v>2277328</v>
      </c>
      <c r="Z248" s="260">
        <f t="shared" si="6"/>
        <v>44977328</v>
      </c>
      <c r="AA248" s="263">
        <v>36437333</v>
      </c>
      <c r="AB248" s="168">
        <v>44236</v>
      </c>
      <c r="AC248" s="168">
        <v>44242</v>
      </c>
      <c r="AD248" s="168">
        <v>44561</v>
      </c>
      <c r="AE248" s="143">
        <v>300</v>
      </c>
      <c r="AF248" s="143">
        <v>1</v>
      </c>
      <c r="AG248" s="170">
        <v>16</v>
      </c>
      <c r="AH248" s="171" t="s">
        <v>79</v>
      </c>
      <c r="AI248" s="169" t="s">
        <v>79</v>
      </c>
      <c r="AJ248" s="169" t="s">
        <v>79</v>
      </c>
      <c r="AK248" s="169" t="s">
        <v>79</v>
      </c>
      <c r="AL248" s="143" t="s">
        <v>79</v>
      </c>
      <c r="AM248" s="143" t="s">
        <v>79</v>
      </c>
      <c r="AN248" s="143" t="s">
        <v>2610</v>
      </c>
      <c r="AO248" s="143" t="s">
        <v>79</v>
      </c>
      <c r="AP248" s="144">
        <f t="shared" si="7"/>
        <v>0.81012667093074098</v>
      </c>
      <c r="AQ248" s="35"/>
      <c r="AR248" s="35"/>
      <c r="AS248" s="35"/>
      <c r="AT248" s="35"/>
      <c r="AU248" s="35"/>
      <c r="AV248" s="35"/>
    </row>
    <row r="249" spans="1:48" s="145" customFormat="1" ht="27.95" customHeight="1" x14ac:dyDescent="0.25">
      <c r="A249" s="126" t="s">
        <v>1636</v>
      </c>
      <c r="B249" s="126">
        <v>2021</v>
      </c>
      <c r="C249" s="126" t="s">
        <v>2894</v>
      </c>
      <c r="D249" s="127" t="s">
        <v>2895</v>
      </c>
      <c r="E249" s="128" t="s">
        <v>54</v>
      </c>
      <c r="F249" s="129" t="s">
        <v>27</v>
      </c>
      <c r="G249" s="130" t="s">
        <v>75</v>
      </c>
      <c r="H249" s="131" t="s">
        <v>531</v>
      </c>
      <c r="I249" s="132" t="s">
        <v>49</v>
      </c>
      <c r="J249" s="147" t="s">
        <v>223</v>
      </c>
      <c r="K249" s="133">
        <v>57</v>
      </c>
      <c r="L249" s="134" t="str">
        <f>IF(ISERROR(VLOOKUP(K249,#REF!,2,FALSE))," ",VLOOKUP(K249,#REF!,2,FALSE))</f>
        <v xml:space="preserve"> </v>
      </c>
      <c r="M249" s="134" t="str">
        <f>IF(ISERROR(VLOOKUP(K249,#REF!,3,FALSE))," ",VLOOKUP(K249,#REF!,3,FALSE))</f>
        <v xml:space="preserve"> </v>
      </c>
      <c r="N249" s="135" t="s">
        <v>2553</v>
      </c>
      <c r="O249" s="179">
        <v>0</v>
      </c>
      <c r="P249" s="137" t="s">
        <v>2216</v>
      </c>
      <c r="Q249" s="138" t="s">
        <v>1143</v>
      </c>
      <c r="R249" s="137" t="s">
        <v>295</v>
      </c>
      <c r="S249" s="137" t="s">
        <v>79</v>
      </c>
      <c r="T249" s="139" t="s">
        <v>79</v>
      </c>
      <c r="U249" s="140" t="s">
        <v>79</v>
      </c>
      <c r="V249" s="165">
        <v>39050000</v>
      </c>
      <c r="W249" s="141">
        <v>-22365000</v>
      </c>
      <c r="X249" s="142"/>
      <c r="Y249" s="148"/>
      <c r="Z249" s="260">
        <f t="shared" si="6"/>
        <v>16685000</v>
      </c>
      <c r="AA249" s="263">
        <v>16685000</v>
      </c>
      <c r="AB249" s="168">
        <v>44236</v>
      </c>
      <c r="AC249" s="168">
        <v>44237</v>
      </c>
      <c r="AD249" s="168">
        <v>44575</v>
      </c>
      <c r="AE249" s="143">
        <v>330</v>
      </c>
      <c r="AF249" s="143">
        <v>1</v>
      </c>
      <c r="AG249" s="170">
        <v>14</v>
      </c>
      <c r="AH249" s="171" t="s">
        <v>79</v>
      </c>
      <c r="AI249" s="169" t="s">
        <v>79</v>
      </c>
      <c r="AJ249" s="169" t="s">
        <v>79</v>
      </c>
      <c r="AK249" s="169" t="s">
        <v>79</v>
      </c>
      <c r="AL249" s="143" t="s">
        <v>79</v>
      </c>
      <c r="AM249" s="143" t="s">
        <v>79</v>
      </c>
      <c r="AN249" s="143" t="s">
        <v>2610</v>
      </c>
      <c r="AO249" s="143" t="s">
        <v>79</v>
      </c>
      <c r="AP249" s="144">
        <f t="shared" si="7"/>
        <v>1</v>
      </c>
      <c r="AQ249" s="35"/>
      <c r="AR249" s="35"/>
      <c r="AS249" s="35"/>
      <c r="AT249" s="35"/>
      <c r="AU249" s="35"/>
      <c r="AV249" s="35"/>
    </row>
    <row r="250" spans="1:48" s="145" customFormat="1" ht="27.95" customHeight="1" x14ac:dyDescent="0.25">
      <c r="A250" s="126" t="s">
        <v>1636</v>
      </c>
      <c r="B250" s="126">
        <v>2021</v>
      </c>
      <c r="C250" s="126" t="s">
        <v>2894</v>
      </c>
      <c r="D250" s="127" t="s">
        <v>2895</v>
      </c>
      <c r="E250" s="128" t="s">
        <v>54</v>
      </c>
      <c r="F250" s="129" t="s">
        <v>27</v>
      </c>
      <c r="G250" s="130" t="s">
        <v>75</v>
      </c>
      <c r="H250" s="131" t="s">
        <v>532</v>
      </c>
      <c r="I250" s="132" t="s">
        <v>49</v>
      </c>
      <c r="J250" s="147" t="s">
        <v>223</v>
      </c>
      <c r="K250" s="133">
        <v>57</v>
      </c>
      <c r="L250" s="134" t="str">
        <f>IF(ISERROR(VLOOKUP(K250,#REF!,2,FALSE))," ",VLOOKUP(K250,#REF!,2,FALSE))</f>
        <v xml:space="preserve"> </v>
      </c>
      <c r="M250" s="134" t="str">
        <f>IF(ISERROR(VLOOKUP(K250,#REF!,3,FALSE))," ",VLOOKUP(K250,#REF!,3,FALSE))</f>
        <v xml:space="preserve"> </v>
      </c>
      <c r="N250" s="135" t="s">
        <v>2553</v>
      </c>
      <c r="O250" s="179">
        <v>0</v>
      </c>
      <c r="P250" s="137" t="s">
        <v>2217</v>
      </c>
      <c r="Q250" s="138" t="s">
        <v>1144</v>
      </c>
      <c r="R250" s="137" t="s">
        <v>295</v>
      </c>
      <c r="S250" s="137" t="s">
        <v>79</v>
      </c>
      <c r="T250" s="139" t="s">
        <v>79</v>
      </c>
      <c r="U250" s="140" t="s">
        <v>79</v>
      </c>
      <c r="V250" s="165">
        <v>22365000</v>
      </c>
      <c r="W250" s="141">
        <v>0</v>
      </c>
      <c r="X250" s="142">
        <v>1</v>
      </c>
      <c r="Y250" s="148">
        <v>591666</v>
      </c>
      <c r="Z250" s="260">
        <f t="shared" si="6"/>
        <v>22956666</v>
      </c>
      <c r="AA250" s="263">
        <v>17750000</v>
      </c>
      <c r="AB250" s="168">
        <v>44236</v>
      </c>
      <c r="AC250" s="168">
        <v>44237</v>
      </c>
      <c r="AD250" s="168">
        <v>44575</v>
      </c>
      <c r="AE250" s="143">
        <v>330</v>
      </c>
      <c r="AF250" s="143">
        <v>1</v>
      </c>
      <c r="AG250" s="170">
        <v>14</v>
      </c>
      <c r="AH250" s="171" t="s">
        <v>79</v>
      </c>
      <c r="AI250" s="169" t="s">
        <v>79</v>
      </c>
      <c r="AJ250" s="169" t="s">
        <v>79</v>
      </c>
      <c r="AK250" s="169" t="s">
        <v>79</v>
      </c>
      <c r="AL250" s="143" t="s">
        <v>79</v>
      </c>
      <c r="AM250" s="143" t="s">
        <v>79</v>
      </c>
      <c r="AN250" s="143" t="s">
        <v>2610</v>
      </c>
      <c r="AO250" s="143" t="s">
        <v>79</v>
      </c>
      <c r="AP250" s="144">
        <f t="shared" si="7"/>
        <v>0.77319589874243932</v>
      </c>
      <c r="AQ250" s="35"/>
      <c r="AR250" s="35"/>
      <c r="AS250" s="35"/>
      <c r="AT250" s="35"/>
      <c r="AU250" s="35"/>
      <c r="AV250" s="35"/>
    </row>
    <row r="251" spans="1:48" s="145" customFormat="1" ht="27.95" customHeight="1" x14ac:dyDescent="0.25">
      <c r="A251" s="126" t="s">
        <v>1637</v>
      </c>
      <c r="B251" s="126">
        <v>2021</v>
      </c>
      <c r="C251" s="126"/>
      <c r="D251" s="127"/>
      <c r="E251" s="128" t="s">
        <v>70</v>
      </c>
      <c r="F251" s="128" t="s">
        <v>70</v>
      </c>
      <c r="G251" s="130"/>
      <c r="H251" s="131" t="s">
        <v>533</v>
      </c>
      <c r="I251" s="132" t="s">
        <v>48</v>
      </c>
      <c r="J251" s="147" t="s">
        <v>223</v>
      </c>
      <c r="K251" s="133" t="s">
        <v>79</v>
      </c>
      <c r="L251" s="134" t="str">
        <f>IF(ISERROR(VLOOKUP(K251,#REF!,2,FALSE))," ",VLOOKUP(K251,#REF!,2,FALSE))</f>
        <v xml:space="preserve"> </v>
      </c>
      <c r="M251" s="134" t="str">
        <f>IF(ISERROR(VLOOKUP(K251,#REF!,3,FALSE))," ",VLOOKUP(K251,#REF!,3,FALSE))</f>
        <v xml:space="preserve"> </v>
      </c>
      <c r="N251" s="135" t="s">
        <v>2576</v>
      </c>
      <c r="O251" s="179">
        <v>0</v>
      </c>
      <c r="P251" s="137" t="s">
        <v>2119</v>
      </c>
      <c r="Q251" s="138" t="s">
        <v>1140</v>
      </c>
      <c r="R251" s="137" t="s">
        <v>295</v>
      </c>
      <c r="S251" s="137" t="s">
        <v>79</v>
      </c>
      <c r="T251" s="139" t="s">
        <v>79</v>
      </c>
      <c r="U251" s="140" t="s">
        <v>79</v>
      </c>
      <c r="V251" s="165">
        <v>2596242</v>
      </c>
      <c r="W251" s="141">
        <v>0</v>
      </c>
      <c r="X251" s="142"/>
      <c r="Y251" s="148"/>
      <c r="Z251" s="260">
        <f t="shared" si="6"/>
        <v>2596242</v>
      </c>
      <c r="AA251" s="263">
        <v>0</v>
      </c>
      <c r="AB251" s="168"/>
      <c r="AC251" s="168"/>
      <c r="AD251" s="168"/>
      <c r="AE251" s="143"/>
      <c r="AF251" s="143">
        <v>0</v>
      </c>
      <c r="AG251" s="170">
        <v>0</v>
      </c>
      <c r="AH251" s="171" t="s">
        <v>79</v>
      </c>
      <c r="AI251" s="169" t="s">
        <v>79</v>
      </c>
      <c r="AJ251" s="169" t="s">
        <v>79</v>
      </c>
      <c r="AK251" s="169" t="s">
        <v>79</v>
      </c>
      <c r="AL251" s="143" t="s">
        <v>79</v>
      </c>
      <c r="AM251" s="143" t="s">
        <v>79</v>
      </c>
      <c r="AN251" s="143" t="s">
        <v>2610</v>
      </c>
      <c r="AO251" s="143" t="s">
        <v>79</v>
      </c>
      <c r="AP251" s="144">
        <f t="shared" si="7"/>
        <v>0</v>
      </c>
      <c r="AQ251" s="35"/>
      <c r="AR251" s="35"/>
      <c r="AS251" s="35"/>
      <c r="AT251" s="35"/>
      <c r="AU251" s="35"/>
      <c r="AV251" s="35"/>
    </row>
    <row r="252" spans="1:48" s="145" customFormat="1" ht="27.95" customHeight="1" x14ac:dyDescent="0.25">
      <c r="A252" s="126" t="s">
        <v>1638</v>
      </c>
      <c r="B252" s="126">
        <v>2021</v>
      </c>
      <c r="C252" s="126"/>
      <c r="D252" s="127"/>
      <c r="E252" s="128" t="s">
        <v>70</v>
      </c>
      <c r="F252" s="128" t="s">
        <v>70</v>
      </c>
      <c r="G252" s="130"/>
      <c r="H252" s="131" t="s">
        <v>534</v>
      </c>
      <c r="I252" s="132" t="s">
        <v>48</v>
      </c>
      <c r="J252" s="147" t="s">
        <v>223</v>
      </c>
      <c r="K252" s="133" t="s">
        <v>79</v>
      </c>
      <c r="L252" s="134" t="str">
        <f>IF(ISERROR(VLOOKUP(K252,#REF!,2,FALSE))," ",VLOOKUP(K252,#REF!,2,FALSE))</f>
        <v xml:space="preserve"> </v>
      </c>
      <c r="M252" s="134" t="str">
        <f>IF(ISERROR(VLOOKUP(K252,#REF!,3,FALSE))," ",VLOOKUP(K252,#REF!,3,FALSE))</f>
        <v xml:space="preserve"> </v>
      </c>
      <c r="N252" s="135" t="s">
        <v>2576</v>
      </c>
      <c r="O252" s="179">
        <v>0</v>
      </c>
      <c r="P252" s="137" t="s">
        <v>2119</v>
      </c>
      <c r="Q252" s="138" t="s">
        <v>1140</v>
      </c>
      <c r="R252" s="137" t="s">
        <v>295</v>
      </c>
      <c r="S252" s="137" t="s">
        <v>79</v>
      </c>
      <c r="T252" s="139" t="s">
        <v>79</v>
      </c>
      <c r="U252" s="140" t="s">
        <v>79</v>
      </c>
      <c r="V252" s="165">
        <v>373248</v>
      </c>
      <c r="W252" s="141">
        <v>0</v>
      </c>
      <c r="X252" s="142"/>
      <c r="Y252" s="148"/>
      <c r="Z252" s="260">
        <f t="shared" si="6"/>
        <v>373248</v>
      </c>
      <c r="AA252" s="263">
        <v>0</v>
      </c>
      <c r="AB252" s="168"/>
      <c r="AC252" s="168"/>
      <c r="AD252" s="168"/>
      <c r="AE252" s="143"/>
      <c r="AF252" s="143">
        <v>0</v>
      </c>
      <c r="AG252" s="170">
        <v>0</v>
      </c>
      <c r="AH252" s="171" t="s">
        <v>79</v>
      </c>
      <c r="AI252" s="169" t="s">
        <v>79</v>
      </c>
      <c r="AJ252" s="169" t="s">
        <v>79</v>
      </c>
      <c r="AK252" s="169" t="s">
        <v>79</v>
      </c>
      <c r="AL252" s="143" t="s">
        <v>79</v>
      </c>
      <c r="AM252" s="143" t="s">
        <v>79</v>
      </c>
      <c r="AN252" s="143" t="s">
        <v>2610</v>
      </c>
      <c r="AO252" s="143" t="s">
        <v>79</v>
      </c>
      <c r="AP252" s="144">
        <f t="shared" si="7"/>
        <v>0</v>
      </c>
      <c r="AQ252" s="35"/>
      <c r="AR252" s="35"/>
      <c r="AS252" s="35"/>
      <c r="AT252" s="35"/>
      <c r="AU252" s="35"/>
      <c r="AV252" s="35"/>
    </row>
    <row r="253" spans="1:48" s="145" customFormat="1" ht="27.95" customHeight="1" x14ac:dyDescent="0.25">
      <c r="A253" s="126" t="s">
        <v>1639</v>
      </c>
      <c r="B253" s="126">
        <v>2021</v>
      </c>
      <c r="C253" s="126"/>
      <c r="D253" s="127"/>
      <c r="E253" s="128" t="s">
        <v>70</v>
      </c>
      <c r="F253" s="128" t="s">
        <v>70</v>
      </c>
      <c r="G253" s="130"/>
      <c r="H253" s="131" t="s">
        <v>535</v>
      </c>
      <c r="I253" s="132" t="s">
        <v>48</v>
      </c>
      <c r="J253" s="147" t="s">
        <v>223</v>
      </c>
      <c r="K253" s="133" t="s">
        <v>79</v>
      </c>
      <c r="L253" s="134" t="str">
        <f>IF(ISERROR(VLOOKUP(K253,#REF!,2,FALSE))," ",VLOOKUP(K253,#REF!,2,FALSE))</f>
        <v xml:space="preserve"> </v>
      </c>
      <c r="M253" s="134" t="str">
        <f>IF(ISERROR(VLOOKUP(K253,#REF!,3,FALSE))," ",VLOOKUP(K253,#REF!,3,FALSE))</f>
        <v xml:space="preserve"> </v>
      </c>
      <c r="N253" s="135" t="s">
        <v>2576</v>
      </c>
      <c r="O253" s="179">
        <v>0</v>
      </c>
      <c r="P253" s="137" t="s">
        <v>2119</v>
      </c>
      <c r="Q253" s="138" t="s">
        <v>1140</v>
      </c>
      <c r="R253" s="137" t="s">
        <v>295</v>
      </c>
      <c r="S253" s="137" t="s">
        <v>79</v>
      </c>
      <c r="T253" s="139" t="s">
        <v>79</v>
      </c>
      <c r="U253" s="140" t="s">
        <v>79</v>
      </c>
      <c r="V253" s="165">
        <v>287756</v>
      </c>
      <c r="W253" s="141">
        <v>0</v>
      </c>
      <c r="X253" s="142"/>
      <c r="Y253" s="148"/>
      <c r="Z253" s="260">
        <f t="shared" si="6"/>
        <v>287756</v>
      </c>
      <c r="AA253" s="263">
        <v>0</v>
      </c>
      <c r="AB253" s="168"/>
      <c r="AC253" s="168"/>
      <c r="AD253" s="168"/>
      <c r="AE253" s="143"/>
      <c r="AF253" s="143">
        <v>0</v>
      </c>
      <c r="AG253" s="170">
        <v>0</v>
      </c>
      <c r="AH253" s="171" t="s">
        <v>79</v>
      </c>
      <c r="AI253" s="169" t="s">
        <v>79</v>
      </c>
      <c r="AJ253" s="169" t="s">
        <v>79</v>
      </c>
      <c r="AK253" s="169" t="s">
        <v>79</v>
      </c>
      <c r="AL253" s="143" t="s">
        <v>79</v>
      </c>
      <c r="AM253" s="143" t="s">
        <v>79</v>
      </c>
      <c r="AN253" s="143" t="s">
        <v>2610</v>
      </c>
      <c r="AO253" s="143" t="s">
        <v>79</v>
      </c>
      <c r="AP253" s="144">
        <f t="shared" si="7"/>
        <v>0</v>
      </c>
      <c r="AQ253" s="35"/>
      <c r="AR253" s="35"/>
      <c r="AS253" s="35"/>
      <c r="AT253" s="35"/>
      <c r="AU253" s="35"/>
      <c r="AV253" s="35"/>
    </row>
    <row r="254" spans="1:48" s="145" customFormat="1" ht="27.95" customHeight="1" x14ac:dyDescent="0.25">
      <c r="A254" s="126" t="s">
        <v>1640</v>
      </c>
      <c r="B254" s="126">
        <v>2021</v>
      </c>
      <c r="C254" s="126"/>
      <c r="D254" s="127"/>
      <c r="E254" s="128" t="s">
        <v>70</v>
      </c>
      <c r="F254" s="128" t="s">
        <v>70</v>
      </c>
      <c r="G254" s="130"/>
      <c r="H254" s="131" t="s">
        <v>536</v>
      </c>
      <c r="I254" s="132" t="s">
        <v>48</v>
      </c>
      <c r="J254" s="147" t="s">
        <v>223</v>
      </c>
      <c r="K254" s="133" t="s">
        <v>79</v>
      </c>
      <c r="L254" s="134" t="str">
        <f>IF(ISERROR(VLOOKUP(K254,#REF!,2,FALSE))," ",VLOOKUP(K254,#REF!,2,FALSE))</f>
        <v xml:space="preserve"> </v>
      </c>
      <c r="M254" s="134" t="str">
        <f>IF(ISERROR(VLOOKUP(K254,#REF!,3,FALSE))," ",VLOOKUP(K254,#REF!,3,FALSE))</f>
        <v xml:space="preserve"> </v>
      </c>
      <c r="N254" s="135" t="s">
        <v>2576</v>
      </c>
      <c r="O254" s="179">
        <v>0</v>
      </c>
      <c r="P254" s="137" t="s">
        <v>2119</v>
      </c>
      <c r="Q254" s="138" t="s">
        <v>1140</v>
      </c>
      <c r="R254" s="137" t="s">
        <v>295</v>
      </c>
      <c r="S254" s="137" t="s">
        <v>79</v>
      </c>
      <c r="T254" s="139" t="s">
        <v>79</v>
      </c>
      <c r="U254" s="140" t="s">
        <v>79</v>
      </c>
      <c r="V254" s="165">
        <v>41677034</v>
      </c>
      <c r="W254" s="141">
        <v>0</v>
      </c>
      <c r="X254" s="142"/>
      <c r="Y254" s="148"/>
      <c r="Z254" s="260">
        <f t="shared" si="6"/>
        <v>41677034</v>
      </c>
      <c r="AA254" s="263">
        <v>0</v>
      </c>
      <c r="AB254" s="168"/>
      <c r="AC254" s="168"/>
      <c r="AD254" s="168"/>
      <c r="AE254" s="143"/>
      <c r="AF254" s="143">
        <v>0</v>
      </c>
      <c r="AG254" s="170">
        <v>0</v>
      </c>
      <c r="AH254" s="171" t="s">
        <v>79</v>
      </c>
      <c r="AI254" s="169" t="s">
        <v>79</v>
      </c>
      <c r="AJ254" s="169" t="s">
        <v>79</v>
      </c>
      <c r="AK254" s="169" t="s">
        <v>79</v>
      </c>
      <c r="AL254" s="143" t="s">
        <v>79</v>
      </c>
      <c r="AM254" s="143" t="s">
        <v>79</v>
      </c>
      <c r="AN254" s="143" t="s">
        <v>2610</v>
      </c>
      <c r="AO254" s="143" t="s">
        <v>79</v>
      </c>
      <c r="AP254" s="144">
        <f t="shared" si="7"/>
        <v>0</v>
      </c>
      <c r="AQ254" s="35"/>
      <c r="AR254" s="35"/>
      <c r="AS254" s="35"/>
      <c r="AT254" s="35"/>
      <c r="AU254" s="35"/>
      <c r="AV254" s="35"/>
    </row>
    <row r="255" spans="1:48" s="145" customFormat="1" ht="27.95" customHeight="1" x14ac:dyDescent="0.25">
      <c r="A255" s="126" t="s">
        <v>1641</v>
      </c>
      <c r="B255" s="126">
        <v>2021</v>
      </c>
      <c r="C255" s="126"/>
      <c r="D255" s="127"/>
      <c r="E255" s="128" t="s">
        <v>70</v>
      </c>
      <c r="F255" s="128" t="s">
        <v>70</v>
      </c>
      <c r="G255" s="130"/>
      <c r="H255" s="131" t="s">
        <v>537</v>
      </c>
      <c r="I255" s="132" t="s">
        <v>48</v>
      </c>
      <c r="J255" s="147" t="s">
        <v>223</v>
      </c>
      <c r="K255" s="133" t="s">
        <v>79</v>
      </c>
      <c r="L255" s="134" t="str">
        <f>IF(ISERROR(VLOOKUP(K255,#REF!,2,FALSE))," ",VLOOKUP(K255,#REF!,2,FALSE))</f>
        <v xml:space="preserve"> </v>
      </c>
      <c r="M255" s="134" t="str">
        <f>IF(ISERROR(VLOOKUP(K255,#REF!,3,FALSE))," ",VLOOKUP(K255,#REF!,3,FALSE))</f>
        <v xml:space="preserve"> </v>
      </c>
      <c r="N255" s="135" t="s">
        <v>2576</v>
      </c>
      <c r="O255" s="179">
        <v>0</v>
      </c>
      <c r="P255" s="137" t="s">
        <v>2119</v>
      </c>
      <c r="Q255" s="138" t="s">
        <v>1140</v>
      </c>
      <c r="R255" s="137" t="s">
        <v>295</v>
      </c>
      <c r="S255" s="137" t="s">
        <v>79</v>
      </c>
      <c r="T255" s="139" t="s">
        <v>79</v>
      </c>
      <c r="U255" s="140" t="s">
        <v>79</v>
      </c>
      <c r="V255" s="165">
        <v>15801447</v>
      </c>
      <c r="W255" s="141">
        <v>0</v>
      </c>
      <c r="X255" s="142"/>
      <c r="Y255" s="148"/>
      <c r="Z255" s="260">
        <f t="shared" si="6"/>
        <v>15801447</v>
      </c>
      <c r="AA255" s="263">
        <v>0</v>
      </c>
      <c r="AB255" s="168"/>
      <c r="AC255" s="168"/>
      <c r="AD255" s="168"/>
      <c r="AE255" s="143"/>
      <c r="AF255" s="143">
        <v>0</v>
      </c>
      <c r="AG255" s="170">
        <v>0</v>
      </c>
      <c r="AH255" s="171" t="s">
        <v>79</v>
      </c>
      <c r="AI255" s="169" t="s">
        <v>79</v>
      </c>
      <c r="AJ255" s="169" t="s">
        <v>79</v>
      </c>
      <c r="AK255" s="169" t="s">
        <v>79</v>
      </c>
      <c r="AL255" s="143" t="s">
        <v>79</v>
      </c>
      <c r="AM255" s="143" t="s">
        <v>79</v>
      </c>
      <c r="AN255" s="143" t="s">
        <v>2610</v>
      </c>
      <c r="AO255" s="143" t="s">
        <v>79</v>
      </c>
      <c r="AP255" s="144">
        <f t="shared" si="7"/>
        <v>0</v>
      </c>
      <c r="AQ255" s="35"/>
      <c r="AR255" s="35"/>
      <c r="AS255" s="35"/>
      <c r="AT255" s="35"/>
      <c r="AU255" s="35"/>
      <c r="AV255" s="35"/>
    </row>
    <row r="256" spans="1:48" s="145" customFormat="1" ht="27.95" customHeight="1" x14ac:dyDescent="0.25">
      <c r="A256" s="126" t="s">
        <v>1642</v>
      </c>
      <c r="B256" s="126">
        <v>2021</v>
      </c>
      <c r="C256" s="126" t="s">
        <v>2896</v>
      </c>
      <c r="D256" s="127" t="s">
        <v>2897</v>
      </c>
      <c r="E256" s="128" t="s">
        <v>54</v>
      </c>
      <c r="F256" s="129" t="s">
        <v>27</v>
      </c>
      <c r="G256" s="130" t="s">
        <v>75</v>
      </c>
      <c r="H256" s="131" t="s">
        <v>538</v>
      </c>
      <c r="I256" s="132" t="s">
        <v>49</v>
      </c>
      <c r="J256" s="147" t="s">
        <v>223</v>
      </c>
      <c r="K256" s="133">
        <v>57</v>
      </c>
      <c r="L256" s="134" t="str">
        <f>IF(ISERROR(VLOOKUP(K256,#REF!,2,FALSE))," ",VLOOKUP(K256,#REF!,2,FALSE))</f>
        <v xml:space="preserve"> </v>
      </c>
      <c r="M256" s="134" t="str">
        <f>IF(ISERROR(VLOOKUP(K256,#REF!,3,FALSE))," ",VLOOKUP(K256,#REF!,3,FALSE))</f>
        <v xml:space="preserve"> </v>
      </c>
      <c r="N256" s="135" t="s">
        <v>2553</v>
      </c>
      <c r="O256" s="179">
        <v>0</v>
      </c>
      <c r="P256" s="137" t="s">
        <v>2218</v>
      </c>
      <c r="Q256" s="138" t="s">
        <v>1145</v>
      </c>
      <c r="R256" s="137" t="s">
        <v>295</v>
      </c>
      <c r="S256" s="137" t="s">
        <v>79</v>
      </c>
      <c r="T256" s="139" t="s">
        <v>79</v>
      </c>
      <c r="U256" s="140" t="s">
        <v>79</v>
      </c>
      <c r="V256" s="165">
        <v>37275000</v>
      </c>
      <c r="W256" s="141">
        <v>0</v>
      </c>
      <c r="X256" s="142">
        <v>1</v>
      </c>
      <c r="Y256" s="148">
        <v>1775000</v>
      </c>
      <c r="Z256" s="260">
        <f t="shared" si="6"/>
        <v>39050000</v>
      </c>
      <c r="AA256" s="263">
        <v>33843333</v>
      </c>
      <c r="AB256" s="168">
        <v>44238</v>
      </c>
      <c r="AC256" s="168">
        <v>44242</v>
      </c>
      <c r="AD256" s="168">
        <v>44575</v>
      </c>
      <c r="AE256" s="143">
        <v>315</v>
      </c>
      <c r="AF256" s="143">
        <v>1</v>
      </c>
      <c r="AG256" s="170">
        <v>16</v>
      </c>
      <c r="AH256" s="171" t="s">
        <v>79</v>
      </c>
      <c r="AI256" s="169" t="s">
        <v>79</v>
      </c>
      <c r="AJ256" s="169" t="s">
        <v>79</v>
      </c>
      <c r="AK256" s="169" t="s">
        <v>79</v>
      </c>
      <c r="AL256" s="143" t="s">
        <v>79</v>
      </c>
      <c r="AM256" s="143" t="s">
        <v>79</v>
      </c>
      <c r="AN256" s="143" t="s">
        <v>2610</v>
      </c>
      <c r="AO256" s="143" t="s">
        <v>79</v>
      </c>
      <c r="AP256" s="144">
        <f t="shared" si="7"/>
        <v>0.86666665813060184</v>
      </c>
      <c r="AQ256" s="35"/>
      <c r="AR256" s="35"/>
      <c r="AS256" s="35"/>
      <c r="AT256" s="35"/>
      <c r="AU256" s="35"/>
      <c r="AV256" s="35"/>
    </row>
    <row r="257" spans="1:48" s="145" customFormat="1" ht="27.95" customHeight="1" x14ac:dyDescent="0.25">
      <c r="A257" s="126" t="s">
        <v>1643</v>
      </c>
      <c r="B257" s="126">
        <v>2021</v>
      </c>
      <c r="C257" s="126" t="s">
        <v>2898</v>
      </c>
      <c r="D257" s="127" t="s">
        <v>2899</v>
      </c>
      <c r="E257" s="128" t="s">
        <v>54</v>
      </c>
      <c r="F257" s="129" t="s">
        <v>27</v>
      </c>
      <c r="G257" s="130" t="s">
        <v>75</v>
      </c>
      <c r="H257" s="131" t="s">
        <v>539</v>
      </c>
      <c r="I257" s="132" t="s">
        <v>49</v>
      </c>
      <c r="J257" s="147" t="s">
        <v>223</v>
      </c>
      <c r="K257" s="133">
        <v>57</v>
      </c>
      <c r="L257" s="134" t="str">
        <f>IF(ISERROR(VLOOKUP(K257,#REF!,2,FALSE))," ",VLOOKUP(K257,#REF!,2,FALSE))</f>
        <v xml:space="preserve"> </v>
      </c>
      <c r="M257" s="134" t="str">
        <f>IF(ISERROR(VLOOKUP(K257,#REF!,3,FALSE))," ",VLOOKUP(K257,#REF!,3,FALSE))</f>
        <v xml:space="preserve"> </v>
      </c>
      <c r="N257" s="135" t="s">
        <v>2553</v>
      </c>
      <c r="O257" s="179">
        <v>0</v>
      </c>
      <c r="P257" s="137" t="s">
        <v>2219</v>
      </c>
      <c r="Q257" s="138" t="s">
        <v>1146</v>
      </c>
      <c r="R257" s="137" t="s">
        <v>295</v>
      </c>
      <c r="S257" s="137" t="s">
        <v>79</v>
      </c>
      <c r="T257" s="139" t="s">
        <v>79</v>
      </c>
      <c r="U257" s="140" t="s">
        <v>79</v>
      </c>
      <c r="V257" s="165">
        <v>66990000</v>
      </c>
      <c r="W257" s="141">
        <v>-425333</v>
      </c>
      <c r="X257" s="142">
        <v>1</v>
      </c>
      <c r="Y257" s="148">
        <v>2997340</v>
      </c>
      <c r="Z257" s="260">
        <f t="shared" si="6"/>
        <v>69562007</v>
      </c>
      <c r="AA257" s="263">
        <v>60184667</v>
      </c>
      <c r="AB257" s="168">
        <v>44239</v>
      </c>
      <c r="AC257" s="168">
        <v>44245</v>
      </c>
      <c r="AD257" s="168">
        <v>44575</v>
      </c>
      <c r="AE257" s="143">
        <v>315</v>
      </c>
      <c r="AF257" s="143">
        <v>1</v>
      </c>
      <c r="AG257" s="170">
        <v>14</v>
      </c>
      <c r="AH257" s="171" t="s">
        <v>79</v>
      </c>
      <c r="AI257" s="169" t="s">
        <v>79</v>
      </c>
      <c r="AJ257" s="169" t="s">
        <v>79</v>
      </c>
      <c r="AK257" s="169" t="s">
        <v>79</v>
      </c>
      <c r="AL257" s="143" t="s">
        <v>79</v>
      </c>
      <c r="AM257" s="143" t="s">
        <v>79</v>
      </c>
      <c r="AN257" s="143" t="s">
        <v>2610</v>
      </c>
      <c r="AO257" s="143" t="s">
        <v>79</v>
      </c>
      <c r="AP257" s="144">
        <f t="shared" si="7"/>
        <v>0.86519451631118116</v>
      </c>
      <c r="AQ257" s="35"/>
      <c r="AR257" s="35"/>
      <c r="AS257" s="35"/>
      <c r="AT257" s="35"/>
      <c r="AU257" s="35"/>
      <c r="AV257" s="35"/>
    </row>
    <row r="258" spans="1:48" s="145" customFormat="1" ht="27.95" customHeight="1" x14ac:dyDescent="0.25">
      <c r="A258" s="126" t="s">
        <v>1644</v>
      </c>
      <c r="B258" s="126">
        <v>2021</v>
      </c>
      <c r="C258" s="126" t="s">
        <v>2900</v>
      </c>
      <c r="D258" s="127" t="s">
        <v>2901</v>
      </c>
      <c r="E258" s="128" t="s">
        <v>54</v>
      </c>
      <c r="F258" s="129" t="s">
        <v>27</v>
      </c>
      <c r="G258" s="130" t="s">
        <v>75</v>
      </c>
      <c r="H258" s="131" t="s">
        <v>540</v>
      </c>
      <c r="I258" s="132" t="s">
        <v>49</v>
      </c>
      <c r="J258" s="147" t="s">
        <v>223</v>
      </c>
      <c r="K258" s="133">
        <v>33</v>
      </c>
      <c r="L258" s="134" t="str">
        <f>IF(ISERROR(VLOOKUP(K258,#REF!,2,FALSE))," ",VLOOKUP(K258,#REF!,2,FALSE))</f>
        <v xml:space="preserve"> </v>
      </c>
      <c r="M258" s="134" t="str">
        <f>IF(ISERROR(VLOOKUP(K258,#REF!,3,FALSE))," ",VLOOKUP(K258,#REF!,3,FALSE))</f>
        <v xml:space="preserve"> </v>
      </c>
      <c r="N258" s="135" t="s">
        <v>2577</v>
      </c>
      <c r="O258" s="179">
        <v>0</v>
      </c>
      <c r="P258" s="137" t="s">
        <v>2220</v>
      </c>
      <c r="Q258" s="138" t="s">
        <v>1147</v>
      </c>
      <c r="R258" s="137" t="s">
        <v>295</v>
      </c>
      <c r="S258" s="137" t="s">
        <v>79</v>
      </c>
      <c r="T258" s="139" t="s">
        <v>79</v>
      </c>
      <c r="U258" s="140" t="s">
        <v>79</v>
      </c>
      <c r="V258" s="165">
        <v>66990000</v>
      </c>
      <c r="W258" s="141">
        <v>0</v>
      </c>
      <c r="X258" s="142">
        <v>1</v>
      </c>
      <c r="Y258" s="148">
        <v>3402667</v>
      </c>
      <c r="Z258" s="260">
        <f t="shared" si="6"/>
        <v>70392667</v>
      </c>
      <c r="AA258" s="263">
        <v>60822667</v>
      </c>
      <c r="AB258" s="168">
        <v>44238</v>
      </c>
      <c r="AC258" s="168">
        <v>44242</v>
      </c>
      <c r="AD258" s="168">
        <v>44575</v>
      </c>
      <c r="AE258" s="143">
        <v>315</v>
      </c>
      <c r="AF258" s="143">
        <v>1</v>
      </c>
      <c r="AG258" s="170">
        <v>16</v>
      </c>
      <c r="AH258" s="171" t="s">
        <v>79</v>
      </c>
      <c r="AI258" s="169" t="s">
        <v>79</v>
      </c>
      <c r="AJ258" s="169" t="s">
        <v>79</v>
      </c>
      <c r="AK258" s="169" t="s">
        <v>79</v>
      </c>
      <c r="AL258" s="143" t="s">
        <v>79</v>
      </c>
      <c r="AM258" s="143" t="s">
        <v>79</v>
      </c>
      <c r="AN258" s="143" t="s">
        <v>2610</v>
      </c>
      <c r="AO258" s="143" t="s">
        <v>79</v>
      </c>
      <c r="AP258" s="144">
        <f t="shared" si="7"/>
        <v>0.86404833901235767</v>
      </c>
      <c r="AQ258" s="35"/>
      <c r="AR258" s="35"/>
      <c r="AS258" s="35"/>
      <c r="AT258" s="35"/>
      <c r="AU258" s="35"/>
      <c r="AV258" s="35"/>
    </row>
    <row r="259" spans="1:48" s="145" customFormat="1" ht="27.95" customHeight="1" x14ac:dyDescent="0.25">
      <c r="A259" s="126" t="s">
        <v>1645</v>
      </c>
      <c r="B259" s="126">
        <v>2021</v>
      </c>
      <c r="C259" s="126" t="s">
        <v>2902</v>
      </c>
      <c r="D259" s="127" t="s">
        <v>2903</v>
      </c>
      <c r="E259" s="128" t="s">
        <v>54</v>
      </c>
      <c r="F259" s="129" t="s">
        <v>27</v>
      </c>
      <c r="G259" s="130" t="s">
        <v>75</v>
      </c>
      <c r="H259" s="131" t="s">
        <v>541</v>
      </c>
      <c r="I259" s="132" t="s">
        <v>49</v>
      </c>
      <c r="J259" s="147" t="s">
        <v>223</v>
      </c>
      <c r="K259" s="133">
        <v>34</v>
      </c>
      <c r="L259" s="134" t="str">
        <f>IF(ISERROR(VLOOKUP(K259,#REF!,2,FALSE))," ",VLOOKUP(K259,#REF!,2,FALSE))</f>
        <v xml:space="preserve"> </v>
      </c>
      <c r="M259" s="134" t="str">
        <f>IF(ISERROR(VLOOKUP(K259,#REF!,3,FALSE))," ",VLOOKUP(K259,#REF!,3,FALSE))</f>
        <v xml:space="preserve"> </v>
      </c>
      <c r="N259" s="135" t="s">
        <v>2568</v>
      </c>
      <c r="O259" s="179">
        <v>0</v>
      </c>
      <c r="P259" s="137" t="s">
        <v>2221</v>
      </c>
      <c r="Q259" s="138" t="s">
        <v>1148</v>
      </c>
      <c r="R259" s="137" t="s">
        <v>295</v>
      </c>
      <c r="S259" s="137" t="s">
        <v>79</v>
      </c>
      <c r="T259" s="139" t="s">
        <v>79</v>
      </c>
      <c r="U259" s="140" t="s">
        <v>79</v>
      </c>
      <c r="V259" s="165">
        <v>38280000</v>
      </c>
      <c r="W259" s="141">
        <v>0</v>
      </c>
      <c r="X259" s="142"/>
      <c r="Y259" s="148"/>
      <c r="Z259" s="260">
        <f t="shared" si="6"/>
        <v>38280000</v>
      </c>
      <c r="AA259" s="263">
        <v>38280000</v>
      </c>
      <c r="AB259" s="168">
        <v>44238</v>
      </c>
      <c r="AC259" s="168">
        <v>44242</v>
      </c>
      <c r="AD259" s="168">
        <v>44422</v>
      </c>
      <c r="AE259" s="143">
        <v>180</v>
      </c>
      <c r="AF259" s="143">
        <v>0</v>
      </c>
      <c r="AG259" s="170">
        <v>0</v>
      </c>
      <c r="AH259" s="171" t="s">
        <v>79</v>
      </c>
      <c r="AI259" s="169" t="s">
        <v>79</v>
      </c>
      <c r="AJ259" s="169" t="s">
        <v>79</v>
      </c>
      <c r="AK259" s="169" t="s">
        <v>79</v>
      </c>
      <c r="AL259" s="143" t="s">
        <v>79</v>
      </c>
      <c r="AM259" s="143" t="s">
        <v>79</v>
      </c>
      <c r="AN259" s="143" t="s">
        <v>2610</v>
      </c>
      <c r="AO259" s="143" t="s">
        <v>79</v>
      </c>
      <c r="AP259" s="144">
        <f t="shared" si="7"/>
        <v>1</v>
      </c>
      <c r="AQ259" s="35"/>
      <c r="AR259" s="35"/>
      <c r="AS259" s="35"/>
      <c r="AT259" s="35"/>
      <c r="AU259" s="35"/>
      <c r="AV259" s="35"/>
    </row>
    <row r="260" spans="1:48" s="145" customFormat="1" ht="27.95" customHeight="1" x14ac:dyDescent="0.25">
      <c r="A260" s="126" t="s">
        <v>1646</v>
      </c>
      <c r="B260" s="126">
        <v>2021</v>
      </c>
      <c r="C260" s="126" t="s">
        <v>2904</v>
      </c>
      <c r="D260" s="127" t="s">
        <v>2905</v>
      </c>
      <c r="E260" s="128" t="s">
        <v>54</v>
      </c>
      <c r="F260" s="129" t="s">
        <v>27</v>
      </c>
      <c r="G260" s="130" t="s">
        <v>75</v>
      </c>
      <c r="H260" s="131" t="s">
        <v>542</v>
      </c>
      <c r="I260" s="132" t="s">
        <v>49</v>
      </c>
      <c r="J260" s="147" t="s">
        <v>223</v>
      </c>
      <c r="K260" s="133">
        <v>28</v>
      </c>
      <c r="L260" s="134" t="str">
        <f>IF(ISERROR(VLOOKUP(K260,#REF!,2,FALSE))," ",VLOOKUP(K260,#REF!,2,FALSE))</f>
        <v xml:space="preserve"> </v>
      </c>
      <c r="M260" s="134" t="str">
        <f>IF(ISERROR(VLOOKUP(K260,#REF!,3,FALSE))," ",VLOOKUP(K260,#REF!,3,FALSE))</f>
        <v xml:space="preserve"> </v>
      </c>
      <c r="N260" s="135" t="s">
        <v>2574</v>
      </c>
      <c r="O260" s="179">
        <v>0</v>
      </c>
      <c r="P260" s="137" t="s">
        <v>2222</v>
      </c>
      <c r="Q260" s="138" t="s">
        <v>1149</v>
      </c>
      <c r="R260" s="137" t="s">
        <v>295</v>
      </c>
      <c r="S260" s="137" t="s">
        <v>79</v>
      </c>
      <c r="T260" s="139" t="s">
        <v>79</v>
      </c>
      <c r="U260" s="140" t="s">
        <v>79</v>
      </c>
      <c r="V260" s="165">
        <v>35500000</v>
      </c>
      <c r="W260" s="141">
        <v>0</v>
      </c>
      <c r="X260" s="142"/>
      <c r="Y260" s="148"/>
      <c r="Z260" s="260">
        <f t="shared" si="6"/>
        <v>35500000</v>
      </c>
      <c r="AA260" s="263">
        <v>35500000</v>
      </c>
      <c r="AB260" s="168">
        <v>44242</v>
      </c>
      <c r="AC260" s="168">
        <v>44245</v>
      </c>
      <c r="AD260" s="168">
        <v>44547</v>
      </c>
      <c r="AE260" s="143">
        <v>300</v>
      </c>
      <c r="AF260" s="143">
        <v>0</v>
      </c>
      <c r="AG260" s="170">
        <v>0</v>
      </c>
      <c r="AH260" s="171" t="s">
        <v>79</v>
      </c>
      <c r="AI260" s="169" t="s">
        <v>79</v>
      </c>
      <c r="AJ260" s="169" t="s">
        <v>79</v>
      </c>
      <c r="AK260" s="169" t="s">
        <v>79</v>
      </c>
      <c r="AL260" s="143" t="s">
        <v>79</v>
      </c>
      <c r="AM260" s="143" t="s">
        <v>79</v>
      </c>
      <c r="AN260" s="143" t="s">
        <v>2610</v>
      </c>
      <c r="AO260" s="143" t="s">
        <v>79</v>
      </c>
      <c r="AP260" s="144">
        <f t="shared" si="7"/>
        <v>1</v>
      </c>
      <c r="AQ260" s="35"/>
      <c r="AR260" s="35"/>
      <c r="AS260" s="35"/>
      <c r="AT260" s="35"/>
      <c r="AU260" s="35"/>
      <c r="AV260" s="35"/>
    </row>
    <row r="261" spans="1:48" s="145" customFormat="1" ht="27.95" customHeight="1" x14ac:dyDescent="0.25">
      <c r="A261" s="126" t="s">
        <v>1647</v>
      </c>
      <c r="B261" s="126">
        <v>2021</v>
      </c>
      <c r="C261" s="126" t="s">
        <v>2906</v>
      </c>
      <c r="D261" s="127" t="s">
        <v>2907</v>
      </c>
      <c r="E261" s="128" t="s">
        <v>54</v>
      </c>
      <c r="F261" s="129" t="s">
        <v>27</v>
      </c>
      <c r="G261" s="130" t="s">
        <v>75</v>
      </c>
      <c r="H261" s="131" t="s">
        <v>543</v>
      </c>
      <c r="I261" s="132" t="s">
        <v>49</v>
      </c>
      <c r="J261" s="147" t="s">
        <v>223</v>
      </c>
      <c r="K261" s="133">
        <v>57</v>
      </c>
      <c r="L261" s="134" t="str">
        <f>IF(ISERROR(VLOOKUP(K261,#REF!,2,FALSE))," ",VLOOKUP(K261,#REF!,2,FALSE))</f>
        <v xml:space="preserve"> </v>
      </c>
      <c r="M261" s="134" t="str">
        <f>IF(ISERROR(VLOOKUP(K261,#REF!,3,FALSE))," ",VLOOKUP(K261,#REF!,3,FALSE))</f>
        <v xml:space="preserve"> </v>
      </c>
      <c r="N261" s="135" t="s">
        <v>2553</v>
      </c>
      <c r="O261" s="179">
        <v>0</v>
      </c>
      <c r="P261" s="137" t="s">
        <v>2223</v>
      </c>
      <c r="Q261" s="138" t="s">
        <v>1150</v>
      </c>
      <c r="R261" s="137" t="s">
        <v>295</v>
      </c>
      <c r="S261" s="137" t="s">
        <v>79</v>
      </c>
      <c r="T261" s="139" t="s">
        <v>79</v>
      </c>
      <c r="U261" s="140" t="s">
        <v>79</v>
      </c>
      <c r="V261" s="165">
        <v>37275000</v>
      </c>
      <c r="W261" s="141">
        <v>0</v>
      </c>
      <c r="X261" s="142"/>
      <c r="Y261" s="148"/>
      <c r="Z261" s="260">
        <f t="shared" si="6"/>
        <v>37275000</v>
      </c>
      <c r="AA261" s="263">
        <v>33725000</v>
      </c>
      <c r="AB261" s="168">
        <v>44238</v>
      </c>
      <c r="AC261" s="168">
        <v>44243</v>
      </c>
      <c r="AD261" s="168">
        <v>44561</v>
      </c>
      <c r="AE261" s="143">
        <v>315</v>
      </c>
      <c r="AF261" s="143">
        <v>0</v>
      </c>
      <c r="AG261" s="170">
        <v>0</v>
      </c>
      <c r="AH261" s="171" t="s">
        <v>79</v>
      </c>
      <c r="AI261" s="169" t="s">
        <v>79</v>
      </c>
      <c r="AJ261" s="169" t="s">
        <v>79</v>
      </c>
      <c r="AK261" s="169" t="s">
        <v>79</v>
      </c>
      <c r="AL261" s="143" t="s">
        <v>79</v>
      </c>
      <c r="AM261" s="143" t="s">
        <v>79</v>
      </c>
      <c r="AN261" s="143" t="s">
        <v>2610</v>
      </c>
      <c r="AO261" s="143" t="s">
        <v>79</v>
      </c>
      <c r="AP261" s="144">
        <f t="shared" si="7"/>
        <v>0.90476190476190477</v>
      </c>
      <c r="AQ261" s="35"/>
      <c r="AR261" s="35"/>
      <c r="AS261" s="35"/>
      <c r="AT261" s="35"/>
      <c r="AU261" s="35"/>
      <c r="AV261" s="35"/>
    </row>
    <row r="262" spans="1:48" s="145" customFormat="1" ht="27.95" customHeight="1" x14ac:dyDescent="0.25">
      <c r="A262" s="126" t="s">
        <v>1648</v>
      </c>
      <c r="B262" s="126">
        <v>2021</v>
      </c>
      <c r="C262" s="126" t="s">
        <v>2908</v>
      </c>
      <c r="D262" s="127" t="s">
        <v>2909</v>
      </c>
      <c r="E262" s="128" t="s">
        <v>54</v>
      </c>
      <c r="F262" s="129" t="s">
        <v>27</v>
      </c>
      <c r="G262" s="130" t="s">
        <v>75</v>
      </c>
      <c r="H262" s="131" t="s">
        <v>544</v>
      </c>
      <c r="I262" s="132" t="s">
        <v>49</v>
      </c>
      <c r="J262" s="147" t="s">
        <v>223</v>
      </c>
      <c r="K262" s="133">
        <v>57</v>
      </c>
      <c r="L262" s="134" t="str">
        <f>IF(ISERROR(VLOOKUP(K262,#REF!,2,FALSE))," ",VLOOKUP(K262,#REF!,2,FALSE))</f>
        <v xml:space="preserve"> </v>
      </c>
      <c r="M262" s="134" t="str">
        <f>IF(ISERROR(VLOOKUP(K262,#REF!,3,FALSE))," ",VLOOKUP(K262,#REF!,3,FALSE))</f>
        <v xml:space="preserve"> </v>
      </c>
      <c r="N262" s="135" t="s">
        <v>2553</v>
      </c>
      <c r="O262" s="179">
        <v>0</v>
      </c>
      <c r="P262" s="137" t="s">
        <v>2224</v>
      </c>
      <c r="Q262" s="138" t="s">
        <v>1151</v>
      </c>
      <c r="R262" s="137" t="s">
        <v>295</v>
      </c>
      <c r="S262" s="137" t="s">
        <v>79</v>
      </c>
      <c r="T262" s="139" t="s">
        <v>79</v>
      </c>
      <c r="U262" s="140" t="s">
        <v>79</v>
      </c>
      <c r="V262" s="165">
        <v>37275000</v>
      </c>
      <c r="W262" s="141">
        <v>0</v>
      </c>
      <c r="X262" s="142"/>
      <c r="Y262" s="148"/>
      <c r="Z262" s="260">
        <f t="shared" si="6"/>
        <v>37275000</v>
      </c>
      <c r="AA262" s="263">
        <v>33725000</v>
      </c>
      <c r="AB262" s="168">
        <v>44239</v>
      </c>
      <c r="AC262" s="168">
        <v>44243</v>
      </c>
      <c r="AD262" s="168">
        <v>44561</v>
      </c>
      <c r="AE262" s="143">
        <v>315</v>
      </c>
      <c r="AF262" s="143">
        <v>0</v>
      </c>
      <c r="AG262" s="170">
        <v>0</v>
      </c>
      <c r="AH262" s="171" t="s">
        <v>79</v>
      </c>
      <c r="AI262" s="169" t="s">
        <v>79</v>
      </c>
      <c r="AJ262" s="169" t="s">
        <v>79</v>
      </c>
      <c r="AK262" s="169" t="s">
        <v>79</v>
      </c>
      <c r="AL262" s="143" t="s">
        <v>79</v>
      </c>
      <c r="AM262" s="143" t="s">
        <v>79</v>
      </c>
      <c r="AN262" s="143" t="s">
        <v>2610</v>
      </c>
      <c r="AO262" s="143" t="s">
        <v>79</v>
      </c>
      <c r="AP262" s="144">
        <f t="shared" si="7"/>
        <v>0.90476190476190477</v>
      </c>
      <c r="AQ262" s="35"/>
      <c r="AR262" s="35"/>
      <c r="AS262" s="35"/>
      <c r="AT262" s="35"/>
      <c r="AU262" s="35"/>
      <c r="AV262" s="35"/>
    </row>
    <row r="263" spans="1:48" s="145" customFormat="1" ht="27.95" customHeight="1" x14ac:dyDescent="0.25">
      <c r="A263" s="126" t="s">
        <v>1649</v>
      </c>
      <c r="B263" s="126">
        <v>2021</v>
      </c>
      <c r="C263" s="126" t="s">
        <v>2910</v>
      </c>
      <c r="D263" s="127" t="s">
        <v>2911</v>
      </c>
      <c r="E263" s="128" t="s">
        <v>54</v>
      </c>
      <c r="F263" s="129" t="s">
        <v>27</v>
      </c>
      <c r="G263" s="130" t="s">
        <v>75</v>
      </c>
      <c r="H263" s="131" t="s">
        <v>545</v>
      </c>
      <c r="I263" s="132" t="s">
        <v>49</v>
      </c>
      <c r="J263" s="147" t="s">
        <v>223</v>
      </c>
      <c r="K263" s="133">
        <v>19</v>
      </c>
      <c r="L263" s="134" t="str">
        <f>IF(ISERROR(VLOOKUP(K263,#REF!,2,FALSE))," ",VLOOKUP(K263,#REF!,2,FALSE))</f>
        <v xml:space="preserve"> </v>
      </c>
      <c r="M263" s="134" t="str">
        <f>IF(ISERROR(VLOOKUP(K263,#REF!,3,FALSE))," ",VLOOKUP(K263,#REF!,3,FALSE))</f>
        <v xml:space="preserve"> </v>
      </c>
      <c r="N263" s="135" t="s">
        <v>2578</v>
      </c>
      <c r="O263" s="179">
        <v>0</v>
      </c>
      <c r="P263" s="137" t="s">
        <v>2225</v>
      </c>
      <c r="Q263" s="138" t="s">
        <v>1152</v>
      </c>
      <c r="R263" s="137" t="s">
        <v>295</v>
      </c>
      <c r="S263" s="137" t="s">
        <v>79</v>
      </c>
      <c r="T263" s="139" t="s">
        <v>79</v>
      </c>
      <c r="U263" s="140" t="s">
        <v>79</v>
      </c>
      <c r="V263" s="165">
        <v>63800000</v>
      </c>
      <c r="W263" s="141">
        <v>-39343333</v>
      </c>
      <c r="X263" s="142"/>
      <c r="Y263" s="148"/>
      <c r="Z263" s="260">
        <f t="shared" si="6"/>
        <v>24456667</v>
      </c>
      <c r="AA263" s="263">
        <v>24456667</v>
      </c>
      <c r="AB263" s="168">
        <v>44238</v>
      </c>
      <c r="AC263" s="168">
        <v>44243</v>
      </c>
      <c r="AD263" s="168">
        <v>44560</v>
      </c>
      <c r="AE263" s="143">
        <v>300</v>
      </c>
      <c r="AF263" s="143">
        <v>1</v>
      </c>
      <c r="AG263" s="170">
        <v>15</v>
      </c>
      <c r="AH263" s="171" t="s">
        <v>79</v>
      </c>
      <c r="AI263" s="169" t="s">
        <v>79</v>
      </c>
      <c r="AJ263" s="169" t="s">
        <v>79</v>
      </c>
      <c r="AK263" s="169" t="s">
        <v>79</v>
      </c>
      <c r="AL263" s="143" t="s">
        <v>79</v>
      </c>
      <c r="AM263" s="143" t="s">
        <v>79</v>
      </c>
      <c r="AN263" s="143" t="s">
        <v>2610</v>
      </c>
      <c r="AO263" s="143" t="s">
        <v>79</v>
      </c>
      <c r="AP263" s="144">
        <f t="shared" si="7"/>
        <v>1</v>
      </c>
      <c r="AQ263" s="35"/>
      <c r="AR263" s="35"/>
      <c r="AS263" s="35"/>
      <c r="AT263" s="35"/>
      <c r="AU263" s="35"/>
      <c r="AV263" s="35"/>
    </row>
    <row r="264" spans="1:48" s="145" customFormat="1" ht="27.95" customHeight="1" x14ac:dyDescent="0.25">
      <c r="A264" s="126" t="s">
        <v>1649</v>
      </c>
      <c r="B264" s="126">
        <v>2021</v>
      </c>
      <c r="C264" s="126" t="s">
        <v>2910</v>
      </c>
      <c r="D264" s="127" t="s">
        <v>2911</v>
      </c>
      <c r="E264" s="128" t="s">
        <v>54</v>
      </c>
      <c r="F264" s="129" t="s">
        <v>27</v>
      </c>
      <c r="G264" s="130" t="s">
        <v>75</v>
      </c>
      <c r="H264" s="131" t="s">
        <v>546</v>
      </c>
      <c r="I264" s="132" t="s">
        <v>49</v>
      </c>
      <c r="J264" s="147" t="s">
        <v>223</v>
      </c>
      <c r="K264" s="133">
        <v>19</v>
      </c>
      <c r="L264" s="134" t="str">
        <f>IF(ISERROR(VLOOKUP(K264,#REF!,2,FALSE))," ",VLOOKUP(K264,#REF!,2,FALSE))</f>
        <v xml:space="preserve"> </v>
      </c>
      <c r="M264" s="134" t="str">
        <f>IF(ISERROR(VLOOKUP(K264,#REF!,3,FALSE))," ",VLOOKUP(K264,#REF!,3,FALSE))</f>
        <v xml:space="preserve"> </v>
      </c>
      <c r="N264" s="135" t="s">
        <v>2578</v>
      </c>
      <c r="O264" s="179">
        <v>0</v>
      </c>
      <c r="P264" s="137" t="s">
        <v>2226</v>
      </c>
      <c r="Q264" s="138" t="s">
        <v>1153</v>
      </c>
      <c r="R264" s="137" t="s">
        <v>295</v>
      </c>
      <c r="S264" s="137" t="s">
        <v>79</v>
      </c>
      <c r="T264" s="139" t="s">
        <v>79</v>
      </c>
      <c r="U264" s="140" t="s">
        <v>79</v>
      </c>
      <c r="V264" s="165">
        <v>39343333</v>
      </c>
      <c r="W264" s="141">
        <v>0</v>
      </c>
      <c r="X264" s="142">
        <v>1</v>
      </c>
      <c r="Y264" s="148">
        <v>3190000</v>
      </c>
      <c r="Z264" s="260">
        <f t="shared" si="6"/>
        <v>42533333</v>
      </c>
      <c r="AA264" s="263">
        <v>36153333</v>
      </c>
      <c r="AB264" s="168">
        <v>44238</v>
      </c>
      <c r="AC264" s="168">
        <v>44243</v>
      </c>
      <c r="AD264" s="168">
        <v>44560</v>
      </c>
      <c r="AE264" s="143">
        <v>300</v>
      </c>
      <c r="AF264" s="143">
        <v>1</v>
      </c>
      <c r="AG264" s="170">
        <v>15</v>
      </c>
      <c r="AH264" s="171" t="s">
        <v>79</v>
      </c>
      <c r="AI264" s="169" t="s">
        <v>79</v>
      </c>
      <c r="AJ264" s="169" t="s">
        <v>79</v>
      </c>
      <c r="AK264" s="169" t="s">
        <v>79</v>
      </c>
      <c r="AL264" s="143" t="s">
        <v>79</v>
      </c>
      <c r="AM264" s="143" t="s">
        <v>79</v>
      </c>
      <c r="AN264" s="143" t="s">
        <v>2610</v>
      </c>
      <c r="AO264" s="143" t="s">
        <v>79</v>
      </c>
      <c r="AP264" s="144">
        <f t="shared" si="7"/>
        <v>0.84999999882445143</v>
      </c>
      <c r="AQ264" s="35"/>
      <c r="AR264" s="35"/>
      <c r="AS264" s="35"/>
      <c r="AT264" s="35"/>
      <c r="AU264" s="35"/>
      <c r="AV264" s="35"/>
    </row>
    <row r="265" spans="1:48" s="145" customFormat="1" ht="27.95" customHeight="1" x14ac:dyDescent="0.25">
      <c r="A265" s="126" t="s">
        <v>1650</v>
      </c>
      <c r="B265" s="126">
        <v>2021</v>
      </c>
      <c r="C265" s="126" t="s">
        <v>2912</v>
      </c>
      <c r="D265" s="127" t="s">
        <v>2913</v>
      </c>
      <c r="E265" s="128" t="s">
        <v>54</v>
      </c>
      <c r="F265" s="129" t="s">
        <v>27</v>
      </c>
      <c r="G265" s="130" t="s">
        <v>75</v>
      </c>
      <c r="H265" s="131" t="s">
        <v>547</v>
      </c>
      <c r="I265" s="132" t="s">
        <v>49</v>
      </c>
      <c r="J265" s="147" t="s">
        <v>223</v>
      </c>
      <c r="K265" s="133">
        <v>49</v>
      </c>
      <c r="L265" s="134" t="str">
        <f>IF(ISERROR(VLOOKUP(K265,#REF!,2,FALSE))," ",VLOOKUP(K265,#REF!,2,FALSE))</f>
        <v xml:space="preserve"> </v>
      </c>
      <c r="M265" s="134" t="str">
        <f>IF(ISERROR(VLOOKUP(K265,#REF!,3,FALSE))," ",VLOOKUP(K265,#REF!,3,FALSE))</f>
        <v xml:space="preserve"> </v>
      </c>
      <c r="N265" s="135" t="s">
        <v>2565</v>
      </c>
      <c r="O265" s="179">
        <v>0</v>
      </c>
      <c r="P265" s="137" t="s">
        <v>2177</v>
      </c>
      <c r="Q265" s="138" t="s">
        <v>1103</v>
      </c>
      <c r="R265" s="137" t="s">
        <v>295</v>
      </c>
      <c r="S265" s="137" t="s">
        <v>79</v>
      </c>
      <c r="T265" s="139" t="s">
        <v>79</v>
      </c>
      <c r="U265" s="140" t="s">
        <v>79</v>
      </c>
      <c r="V265" s="165">
        <v>63800000</v>
      </c>
      <c r="W265" s="141">
        <v>-15737333</v>
      </c>
      <c r="X265" s="142"/>
      <c r="Y265" s="148"/>
      <c r="Z265" s="260">
        <f t="shared" si="6"/>
        <v>48062667</v>
      </c>
      <c r="AA265" s="263">
        <v>48062667</v>
      </c>
      <c r="AB265" s="168">
        <v>44239</v>
      </c>
      <c r="AC265" s="168">
        <v>44242</v>
      </c>
      <c r="AD265" s="168">
        <v>44554</v>
      </c>
      <c r="AE265" s="143">
        <v>300</v>
      </c>
      <c r="AF265" s="143">
        <v>1</v>
      </c>
      <c r="AG265" s="170">
        <v>10</v>
      </c>
      <c r="AH265" s="171" t="s">
        <v>79</v>
      </c>
      <c r="AI265" s="169" t="s">
        <v>79</v>
      </c>
      <c r="AJ265" s="169" t="s">
        <v>79</v>
      </c>
      <c r="AK265" s="169" t="s">
        <v>79</v>
      </c>
      <c r="AL265" s="143" t="s">
        <v>79</v>
      </c>
      <c r="AM265" s="143" t="s">
        <v>79</v>
      </c>
      <c r="AN265" s="143" t="s">
        <v>2610</v>
      </c>
      <c r="AO265" s="143" t="s">
        <v>79</v>
      </c>
      <c r="AP265" s="144">
        <f t="shared" si="7"/>
        <v>1</v>
      </c>
      <c r="AQ265" s="35"/>
      <c r="AR265" s="35"/>
      <c r="AS265" s="35"/>
      <c r="AT265" s="35"/>
      <c r="AU265" s="35"/>
      <c r="AV265" s="35"/>
    </row>
    <row r="266" spans="1:48" s="145" customFormat="1" ht="27.95" customHeight="1" x14ac:dyDescent="0.25">
      <c r="A266" s="126" t="s">
        <v>1650</v>
      </c>
      <c r="B266" s="126">
        <v>2021</v>
      </c>
      <c r="C266" s="126" t="s">
        <v>2912</v>
      </c>
      <c r="D266" s="127" t="s">
        <v>2913</v>
      </c>
      <c r="E266" s="128" t="s">
        <v>54</v>
      </c>
      <c r="F266" s="129" t="s">
        <v>27</v>
      </c>
      <c r="G266" s="130" t="s">
        <v>75</v>
      </c>
      <c r="H266" s="131" t="s">
        <v>548</v>
      </c>
      <c r="I266" s="132" t="s">
        <v>49</v>
      </c>
      <c r="J266" s="147" t="s">
        <v>223</v>
      </c>
      <c r="K266" s="133">
        <v>49</v>
      </c>
      <c r="L266" s="134" t="str">
        <f>IF(ISERROR(VLOOKUP(K266,#REF!,2,FALSE))," ",VLOOKUP(K266,#REF!,2,FALSE))</f>
        <v xml:space="preserve"> </v>
      </c>
      <c r="M266" s="134" t="str">
        <f>IF(ISERROR(VLOOKUP(K266,#REF!,3,FALSE))," ",VLOOKUP(K266,#REF!,3,FALSE))</f>
        <v xml:space="preserve"> </v>
      </c>
      <c r="N266" s="135" t="s">
        <v>2565</v>
      </c>
      <c r="O266" s="179">
        <v>0</v>
      </c>
      <c r="P266" s="137" t="s">
        <v>2227</v>
      </c>
      <c r="Q266" s="138" t="s">
        <v>1154</v>
      </c>
      <c r="R266" s="137" t="s">
        <v>295</v>
      </c>
      <c r="S266" s="137" t="s">
        <v>79</v>
      </c>
      <c r="T266" s="139" t="s">
        <v>79</v>
      </c>
      <c r="U266" s="140" t="s">
        <v>79</v>
      </c>
      <c r="V266" s="165">
        <v>15737333</v>
      </c>
      <c r="W266" s="141">
        <v>0</v>
      </c>
      <c r="X266" s="142">
        <v>1</v>
      </c>
      <c r="Y266" s="148">
        <v>2126667</v>
      </c>
      <c r="Z266" s="260">
        <f t="shared" si="6"/>
        <v>17864000</v>
      </c>
      <c r="AA266" s="263">
        <v>17864000</v>
      </c>
      <c r="AB266" s="168">
        <v>44239</v>
      </c>
      <c r="AC266" s="168">
        <v>44242</v>
      </c>
      <c r="AD266" s="168">
        <v>44554</v>
      </c>
      <c r="AE266" s="143">
        <v>300</v>
      </c>
      <c r="AF266" s="143">
        <v>1</v>
      </c>
      <c r="AG266" s="170">
        <v>10</v>
      </c>
      <c r="AH266" s="171" t="s">
        <v>79</v>
      </c>
      <c r="AI266" s="169" t="s">
        <v>79</v>
      </c>
      <c r="AJ266" s="169" t="s">
        <v>79</v>
      </c>
      <c r="AK266" s="169" t="s">
        <v>79</v>
      </c>
      <c r="AL266" s="143" t="s">
        <v>79</v>
      </c>
      <c r="AM266" s="143" t="s">
        <v>79</v>
      </c>
      <c r="AN266" s="143" t="s">
        <v>2610</v>
      </c>
      <c r="AO266" s="143" t="s">
        <v>79</v>
      </c>
      <c r="AP266" s="144">
        <f t="shared" si="7"/>
        <v>1</v>
      </c>
      <c r="AQ266" s="35"/>
      <c r="AR266" s="35"/>
      <c r="AS266" s="35"/>
      <c r="AT266" s="35"/>
      <c r="AU266" s="35"/>
      <c r="AV266" s="35"/>
    </row>
    <row r="267" spans="1:48" s="145" customFormat="1" ht="27.95" customHeight="1" x14ac:dyDescent="0.25">
      <c r="A267" s="126" t="s">
        <v>1651</v>
      </c>
      <c r="B267" s="126">
        <v>2021</v>
      </c>
      <c r="C267" s="126" t="s">
        <v>2914</v>
      </c>
      <c r="D267" s="127" t="s">
        <v>2915</v>
      </c>
      <c r="E267" s="128" t="s">
        <v>54</v>
      </c>
      <c r="F267" s="129" t="s">
        <v>27</v>
      </c>
      <c r="G267" s="130" t="s">
        <v>75</v>
      </c>
      <c r="H267" s="131" t="s">
        <v>549</v>
      </c>
      <c r="I267" s="132" t="s">
        <v>49</v>
      </c>
      <c r="J267" s="147" t="s">
        <v>223</v>
      </c>
      <c r="K267" s="133">
        <v>49</v>
      </c>
      <c r="L267" s="134" t="str">
        <f>IF(ISERROR(VLOOKUP(K267,#REF!,2,FALSE))," ",VLOOKUP(K267,#REF!,2,FALSE))</f>
        <v xml:space="preserve"> </v>
      </c>
      <c r="M267" s="134" t="str">
        <f>IF(ISERROR(VLOOKUP(K267,#REF!,3,FALSE))," ",VLOOKUP(K267,#REF!,3,FALSE))</f>
        <v xml:space="preserve"> </v>
      </c>
      <c r="N267" s="135" t="s">
        <v>2565</v>
      </c>
      <c r="O267" s="179">
        <v>0</v>
      </c>
      <c r="P267" s="137" t="s">
        <v>2228</v>
      </c>
      <c r="Q267" s="138" t="s">
        <v>1155</v>
      </c>
      <c r="R267" s="137" t="s">
        <v>295</v>
      </c>
      <c r="S267" s="137" t="s">
        <v>79</v>
      </c>
      <c r="T267" s="139" t="s">
        <v>79</v>
      </c>
      <c r="U267" s="140" t="s">
        <v>79</v>
      </c>
      <c r="V267" s="165">
        <v>63800000</v>
      </c>
      <c r="W267" s="141">
        <v>-1701333</v>
      </c>
      <c r="X267" s="142">
        <v>1</v>
      </c>
      <c r="Y267" s="148">
        <v>2977333</v>
      </c>
      <c r="Z267" s="260">
        <f t="shared" si="6"/>
        <v>65076000</v>
      </c>
      <c r="AA267" s="263">
        <v>55718667</v>
      </c>
      <c r="AB267" s="168">
        <v>44238</v>
      </c>
      <c r="AC267" s="168">
        <v>44245</v>
      </c>
      <c r="AD267" s="168">
        <v>44575</v>
      </c>
      <c r="AE267" s="143">
        <v>300</v>
      </c>
      <c r="AF267" s="143">
        <v>1</v>
      </c>
      <c r="AG267" s="170">
        <v>14</v>
      </c>
      <c r="AH267" s="171" t="s">
        <v>79</v>
      </c>
      <c r="AI267" s="169" t="s">
        <v>79</v>
      </c>
      <c r="AJ267" s="169" t="s">
        <v>79</v>
      </c>
      <c r="AK267" s="169" t="s">
        <v>79</v>
      </c>
      <c r="AL267" s="143" t="s">
        <v>79</v>
      </c>
      <c r="AM267" s="143" t="s">
        <v>79</v>
      </c>
      <c r="AN267" s="143" t="s">
        <v>2610</v>
      </c>
      <c r="AO267" s="143" t="s">
        <v>79</v>
      </c>
      <c r="AP267" s="144">
        <f t="shared" si="7"/>
        <v>0.85620915544901344</v>
      </c>
      <c r="AQ267" s="35"/>
      <c r="AR267" s="35"/>
      <c r="AS267" s="35"/>
      <c r="AT267" s="35"/>
      <c r="AU267" s="35"/>
      <c r="AV267" s="35"/>
    </row>
    <row r="268" spans="1:48" s="145" customFormat="1" ht="27.95" customHeight="1" x14ac:dyDescent="0.25">
      <c r="A268" s="126" t="s">
        <v>1652</v>
      </c>
      <c r="B268" s="126">
        <v>2021</v>
      </c>
      <c r="C268" s="126" t="s">
        <v>2916</v>
      </c>
      <c r="D268" s="127" t="s">
        <v>2917</v>
      </c>
      <c r="E268" s="128" t="s">
        <v>54</v>
      </c>
      <c r="F268" s="129" t="s">
        <v>27</v>
      </c>
      <c r="G268" s="130" t="s">
        <v>75</v>
      </c>
      <c r="H268" s="131" t="s">
        <v>550</v>
      </c>
      <c r="I268" s="132" t="s">
        <v>49</v>
      </c>
      <c r="J268" s="147" t="s">
        <v>223</v>
      </c>
      <c r="K268" s="133">
        <v>49</v>
      </c>
      <c r="L268" s="134" t="str">
        <f>IF(ISERROR(VLOOKUP(K268,#REF!,2,FALSE))," ",VLOOKUP(K268,#REF!,2,FALSE))</f>
        <v xml:space="preserve"> </v>
      </c>
      <c r="M268" s="134" t="str">
        <f>IF(ISERROR(VLOOKUP(K268,#REF!,3,FALSE))," ",VLOOKUP(K268,#REF!,3,FALSE))</f>
        <v xml:space="preserve"> </v>
      </c>
      <c r="N268" s="135" t="s">
        <v>2565</v>
      </c>
      <c r="O268" s="179">
        <v>0</v>
      </c>
      <c r="P268" s="137" t="s">
        <v>2229</v>
      </c>
      <c r="Q268" s="138" t="s">
        <v>1156</v>
      </c>
      <c r="R268" s="137" t="s">
        <v>295</v>
      </c>
      <c r="S268" s="137" t="s">
        <v>79</v>
      </c>
      <c r="T268" s="139" t="s">
        <v>79</v>
      </c>
      <c r="U268" s="140" t="s">
        <v>79</v>
      </c>
      <c r="V268" s="165">
        <v>63800000</v>
      </c>
      <c r="W268" s="141">
        <v>0</v>
      </c>
      <c r="X268" s="142"/>
      <c r="Y268" s="148"/>
      <c r="Z268" s="260">
        <f t="shared" si="6"/>
        <v>63800000</v>
      </c>
      <c r="AA268" s="263">
        <v>60822667</v>
      </c>
      <c r="AB268" s="168">
        <v>44238</v>
      </c>
      <c r="AC268" s="168">
        <v>44242</v>
      </c>
      <c r="AD268" s="168">
        <v>44544</v>
      </c>
      <c r="AE268" s="143">
        <v>300</v>
      </c>
      <c r="AF268" s="143">
        <v>0</v>
      </c>
      <c r="AG268" s="170">
        <v>0</v>
      </c>
      <c r="AH268" s="171" t="s">
        <v>79</v>
      </c>
      <c r="AI268" s="169" t="s">
        <v>79</v>
      </c>
      <c r="AJ268" s="169" t="s">
        <v>79</v>
      </c>
      <c r="AK268" s="169" t="s">
        <v>79</v>
      </c>
      <c r="AL268" s="143" t="s">
        <v>79</v>
      </c>
      <c r="AM268" s="143" t="s">
        <v>79</v>
      </c>
      <c r="AN268" s="143" t="s">
        <v>2610</v>
      </c>
      <c r="AO268" s="143" t="s">
        <v>79</v>
      </c>
      <c r="AP268" s="144">
        <f t="shared" si="7"/>
        <v>0.95333333855799374</v>
      </c>
      <c r="AQ268" s="35"/>
      <c r="AR268" s="35"/>
      <c r="AS268" s="35"/>
      <c r="AT268" s="35"/>
      <c r="AU268" s="35"/>
      <c r="AV268" s="35"/>
    </row>
    <row r="269" spans="1:48" s="145" customFormat="1" ht="27.95" customHeight="1" x14ac:dyDescent="0.25">
      <c r="A269" s="126" t="s">
        <v>1653</v>
      </c>
      <c r="B269" s="126">
        <v>2021</v>
      </c>
      <c r="C269" s="126" t="s">
        <v>2918</v>
      </c>
      <c r="D269" s="127" t="s">
        <v>2919</v>
      </c>
      <c r="E269" s="128" t="s">
        <v>54</v>
      </c>
      <c r="F269" s="129" t="s">
        <v>27</v>
      </c>
      <c r="G269" s="130" t="s">
        <v>75</v>
      </c>
      <c r="H269" s="131" t="s">
        <v>551</v>
      </c>
      <c r="I269" s="132" t="s">
        <v>49</v>
      </c>
      <c r="J269" s="147" t="s">
        <v>223</v>
      </c>
      <c r="K269" s="133">
        <v>49</v>
      </c>
      <c r="L269" s="134" t="str">
        <f>IF(ISERROR(VLOOKUP(K269,#REF!,2,FALSE))," ",VLOOKUP(K269,#REF!,2,FALSE))</f>
        <v xml:space="preserve"> </v>
      </c>
      <c r="M269" s="134" t="str">
        <f>IF(ISERROR(VLOOKUP(K269,#REF!,3,FALSE))," ",VLOOKUP(K269,#REF!,3,FALSE))</f>
        <v xml:space="preserve"> </v>
      </c>
      <c r="N269" s="135" t="s">
        <v>2565</v>
      </c>
      <c r="O269" s="179">
        <v>0</v>
      </c>
      <c r="P269" s="137" t="s">
        <v>2230</v>
      </c>
      <c r="Q269" s="138" t="s">
        <v>1157</v>
      </c>
      <c r="R269" s="137" t="s">
        <v>295</v>
      </c>
      <c r="S269" s="137" t="s">
        <v>79</v>
      </c>
      <c r="T269" s="139" t="s">
        <v>79</v>
      </c>
      <c r="U269" s="140" t="s">
        <v>79</v>
      </c>
      <c r="V269" s="165">
        <v>63800000</v>
      </c>
      <c r="W269" s="141">
        <v>0</v>
      </c>
      <c r="X269" s="142"/>
      <c r="Y269" s="148"/>
      <c r="Z269" s="260">
        <f t="shared" si="6"/>
        <v>63800000</v>
      </c>
      <c r="AA269" s="263">
        <v>63800000</v>
      </c>
      <c r="AB269" s="168">
        <v>44238</v>
      </c>
      <c r="AC269" s="168">
        <v>44243</v>
      </c>
      <c r="AD269" s="168">
        <v>44545</v>
      </c>
      <c r="AE269" s="143">
        <v>300</v>
      </c>
      <c r="AF269" s="143">
        <v>0</v>
      </c>
      <c r="AG269" s="170">
        <v>0</v>
      </c>
      <c r="AH269" s="171" t="s">
        <v>79</v>
      </c>
      <c r="AI269" s="169" t="s">
        <v>79</v>
      </c>
      <c r="AJ269" s="169" t="s">
        <v>79</v>
      </c>
      <c r="AK269" s="169" t="s">
        <v>79</v>
      </c>
      <c r="AL269" s="143" t="s">
        <v>79</v>
      </c>
      <c r="AM269" s="143" t="s">
        <v>79</v>
      </c>
      <c r="AN269" s="143" t="s">
        <v>2610</v>
      </c>
      <c r="AO269" s="143" t="s">
        <v>79</v>
      </c>
      <c r="AP269" s="144">
        <f t="shared" si="7"/>
        <v>1</v>
      </c>
      <c r="AQ269" s="35"/>
      <c r="AR269" s="35"/>
      <c r="AS269" s="35"/>
      <c r="AT269" s="35"/>
      <c r="AU269" s="35"/>
      <c r="AV269" s="35"/>
    </row>
    <row r="270" spans="1:48" s="145" customFormat="1" ht="27.95" customHeight="1" x14ac:dyDescent="0.25">
      <c r="A270" s="126" t="s">
        <v>1654</v>
      </c>
      <c r="B270" s="126">
        <v>2021</v>
      </c>
      <c r="C270" s="126" t="s">
        <v>2920</v>
      </c>
      <c r="D270" s="127" t="s">
        <v>2921</v>
      </c>
      <c r="E270" s="128" t="s">
        <v>54</v>
      </c>
      <c r="F270" s="129" t="s">
        <v>27</v>
      </c>
      <c r="G270" s="130" t="s">
        <v>75</v>
      </c>
      <c r="H270" s="131" t="s">
        <v>552</v>
      </c>
      <c r="I270" s="132" t="s">
        <v>49</v>
      </c>
      <c r="J270" s="147" t="s">
        <v>223</v>
      </c>
      <c r="K270" s="133">
        <v>49</v>
      </c>
      <c r="L270" s="134" t="str">
        <f>IF(ISERROR(VLOOKUP(K270,#REF!,2,FALSE))," ",VLOOKUP(K270,#REF!,2,FALSE))</f>
        <v xml:space="preserve"> </v>
      </c>
      <c r="M270" s="134" t="str">
        <f>IF(ISERROR(VLOOKUP(K270,#REF!,3,FALSE))," ",VLOOKUP(K270,#REF!,3,FALSE))</f>
        <v xml:space="preserve"> </v>
      </c>
      <c r="N270" s="135" t="s">
        <v>2565</v>
      </c>
      <c r="O270" s="179">
        <v>0</v>
      </c>
      <c r="P270" s="137" t="s">
        <v>2231</v>
      </c>
      <c r="Q270" s="138" t="s">
        <v>1158</v>
      </c>
      <c r="R270" s="137" t="s">
        <v>295</v>
      </c>
      <c r="S270" s="137" t="s">
        <v>79</v>
      </c>
      <c r="T270" s="139" t="s">
        <v>79</v>
      </c>
      <c r="U270" s="140" t="s">
        <v>79</v>
      </c>
      <c r="V270" s="165">
        <v>63800000</v>
      </c>
      <c r="W270" s="141">
        <v>0</v>
      </c>
      <c r="X270" s="142">
        <v>1</v>
      </c>
      <c r="Y270" s="148">
        <v>3190000</v>
      </c>
      <c r="Z270" s="260">
        <f t="shared" ref="Z270:Z333" si="8">+V270+W270+Y270</f>
        <v>66990000</v>
      </c>
      <c r="AA270" s="263">
        <v>60610000</v>
      </c>
      <c r="AB270" s="168">
        <v>44239</v>
      </c>
      <c r="AC270" s="168">
        <v>44243</v>
      </c>
      <c r="AD270" s="168">
        <v>44560</v>
      </c>
      <c r="AE270" s="143">
        <v>300</v>
      </c>
      <c r="AF270" s="143">
        <v>1</v>
      </c>
      <c r="AG270" s="170">
        <v>15</v>
      </c>
      <c r="AH270" s="171" t="s">
        <v>79</v>
      </c>
      <c r="AI270" s="169" t="s">
        <v>79</v>
      </c>
      <c r="AJ270" s="169" t="s">
        <v>79</v>
      </c>
      <c r="AK270" s="169" t="s">
        <v>79</v>
      </c>
      <c r="AL270" s="143" t="s">
        <v>79</v>
      </c>
      <c r="AM270" s="143" t="s">
        <v>79</v>
      </c>
      <c r="AN270" s="143" t="s">
        <v>2610</v>
      </c>
      <c r="AO270" s="143" t="s">
        <v>79</v>
      </c>
      <c r="AP270" s="144">
        <f t="shared" ref="AP270:AP333" si="9">IF(ISERROR(AA270/Z270),"-",(AA270/Z270))</f>
        <v>0.90476190476190477</v>
      </c>
      <c r="AQ270" s="35"/>
      <c r="AR270" s="35"/>
      <c r="AS270" s="35"/>
      <c r="AT270" s="35"/>
      <c r="AU270" s="35"/>
      <c r="AV270" s="35"/>
    </row>
    <row r="271" spans="1:48" s="145" customFormat="1" ht="27.95" customHeight="1" x14ac:dyDescent="0.25">
      <c r="A271" s="126" t="s">
        <v>1655</v>
      </c>
      <c r="B271" s="126">
        <v>2021</v>
      </c>
      <c r="C271" s="126" t="s">
        <v>2922</v>
      </c>
      <c r="D271" s="127" t="s">
        <v>2923</v>
      </c>
      <c r="E271" s="128" t="s">
        <v>54</v>
      </c>
      <c r="F271" s="129" t="s">
        <v>27</v>
      </c>
      <c r="G271" s="130" t="s">
        <v>75</v>
      </c>
      <c r="H271" s="131" t="s">
        <v>553</v>
      </c>
      <c r="I271" s="132" t="s">
        <v>49</v>
      </c>
      <c r="J271" s="147" t="s">
        <v>223</v>
      </c>
      <c r="K271" s="133">
        <v>55</v>
      </c>
      <c r="L271" s="134" t="str">
        <f>IF(ISERROR(VLOOKUP(K271,#REF!,2,FALSE))," ",VLOOKUP(K271,#REF!,2,FALSE))</f>
        <v xml:space="preserve"> </v>
      </c>
      <c r="M271" s="134" t="str">
        <f>IF(ISERROR(VLOOKUP(K271,#REF!,3,FALSE))," ",VLOOKUP(K271,#REF!,3,FALSE))</f>
        <v xml:space="preserve"> </v>
      </c>
      <c r="N271" s="135" t="s">
        <v>2572</v>
      </c>
      <c r="O271" s="179">
        <v>0</v>
      </c>
      <c r="P271" s="137" t="s">
        <v>2232</v>
      </c>
      <c r="Q271" s="138" t="s">
        <v>1159</v>
      </c>
      <c r="R271" s="137" t="s">
        <v>295</v>
      </c>
      <c r="S271" s="137" t="s">
        <v>79</v>
      </c>
      <c r="T271" s="139" t="s">
        <v>79</v>
      </c>
      <c r="U271" s="140" t="s">
        <v>79</v>
      </c>
      <c r="V271" s="165">
        <v>22500000</v>
      </c>
      <c r="W271" s="141">
        <v>0</v>
      </c>
      <c r="X271" s="142"/>
      <c r="Y271" s="148"/>
      <c r="Z271" s="260">
        <f t="shared" si="8"/>
        <v>22500000</v>
      </c>
      <c r="AA271" s="263">
        <v>22500000</v>
      </c>
      <c r="AB271" s="168">
        <v>44239</v>
      </c>
      <c r="AC271" s="168">
        <v>44244</v>
      </c>
      <c r="AD271" s="168">
        <v>44546</v>
      </c>
      <c r="AE271" s="143">
        <v>300</v>
      </c>
      <c r="AF271" s="143">
        <v>0</v>
      </c>
      <c r="AG271" s="170">
        <v>0</v>
      </c>
      <c r="AH271" s="171" t="s">
        <v>79</v>
      </c>
      <c r="AI271" s="169" t="s">
        <v>79</v>
      </c>
      <c r="AJ271" s="169" t="s">
        <v>79</v>
      </c>
      <c r="AK271" s="169" t="s">
        <v>79</v>
      </c>
      <c r="AL271" s="143" t="s">
        <v>79</v>
      </c>
      <c r="AM271" s="143" t="s">
        <v>79</v>
      </c>
      <c r="AN271" s="143" t="s">
        <v>2610</v>
      </c>
      <c r="AO271" s="143" t="s">
        <v>79</v>
      </c>
      <c r="AP271" s="144">
        <f t="shared" si="9"/>
        <v>1</v>
      </c>
      <c r="AQ271" s="35"/>
      <c r="AR271" s="35"/>
      <c r="AS271" s="35"/>
      <c r="AT271" s="35"/>
      <c r="AU271" s="35"/>
      <c r="AV271" s="35"/>
    </row>
    <row r="272" spans="1:48" s="145" customFormat="1" ht="27.95" customHeight="1" x14ac:dyDescent="0.25">
      <c r="A272" s="126" t="s">
        <v>1656</v>
      </c>
      <c r="B272" s="126">
        <v>2021</v>
      </c>
      <c r="C272" s="126" t="s">
        <v>2924</v>
      </c>
      <c r="D272" s="127" t="s">
        <v>2925</v>
      </c>
      <c r="E272" s="128" t="s">
        <v>54</v>
      </c>
      <c r="F272" s="129" t="s">
        <v>27</v>
      </c>
      <c r="G272" s="130" t="s">
        <v>75</v>
      </c>
      <c r="H272" s="131" t="s">
        <v>554</v>
      </c>
      <c r="I272" s="132" t="s">
        <v>49</v>
      </c>
      <c r="J272" s="147" t="s">
        <v>223</v>
      </c>
      <c r="K272" s="133">
        <v>55</v>
      </c>
      <c r="L272" s="134" t="str">
        <f>IF(ISERROR(VLOOKUP(K272,#REF!,2,FALSE))," ",VLOOKUP(K272,#REF!,2,FALSE))</f>
        <v xml:space="preserve"> </v>
      </c>
      <c r="M272" s="134" t="str">
        <f>IF(ISERROR(VLOOKUP(K272,#REF!,3,FALSE))," ",VLOOKUP(K272,#REF!,3,FALSE))</f>
        <v xml:space="preserve"> </v>
      </c>
      <c r="N272" s="135" t="s">
        <v>2572</v>
      </c>
      <c r="O272" s="179">
        <v>0</v>
      </c>
      <c r="P272" s="137" t="s">
        <v>2233</v>
      </c>
      <c r="Q272" s="138" t="s">
        <v>1160</v>
      </c>
      <c r="R272" s="137" t="s">
        <v>295</v>
      </c>
      <c r="S272" s="137" t="s">
        <v>79</v>
      </c>
      <c r="T272" s="139" t="s">
        <v>79</v>
      </c>
      <c r="U272" s="140" t="s">
        <v>79</v>
      </c>
      <c r="V272" s="165">
        <v>42700000</v>
      </c>
      <c r="W272" s="141">
        <v>0</v>
      </c>
      <c r="X272" s="142"/>
      <c r="Y272" s="148"/>
      <c r="Z272" s="260">
        <f t="shared" si="8"/>
        <v>42700000</v>
      </c>
      <c r="AA272" s="263">
        <v>42700000</v>
      </c>
      <c r="AB272" s="168">
        <v>44244</v>
      </c>
      <c r="AC272" s="168">
        <v>44249</v>
      </c>
      <c r="AD272" s="168">
        <v>44551</v>
      </c>
      <c r="AE272" s="143">
        <v>300</v>
      </c>
      <c r="AF272" s="143">
        <v>0</v>
      </c>
      <c r="AG272" s="170">
        <v>0</v>
      </c>
      <c r="AH272" s="171" t="s">
        <v>79</v>
      </c>
      <c r="AI272" s="169" t="s">
        <v>79</v>
      </c>
      <c r="AJ272" s="169" t="s">
        <v>79</v>
      </c>
      <c r="AK272" s="169" t="s">
        <v>79</v>
      </c>
      <c r="AL272" s="143" t="s">
        <v>79</v>
      </c>
      <c r="AM272" s="143" t="s">
        <v>79</v>
      </c>
      <c r="AN272" s="143" t="s">
        <v>2610</v>
      </c>
      <c r="AO272" s="143" t="s">
        <v>79</v>
      </c>
      <c r="AP272" s="144">
        <f t="shared" si="9"/>
        <v>1</v>
      </c>
      <c r="AQ272" s="35"/>
      <c r="AR272" s="35"/>
      <c r="AS272" s="35"/>
      <c r="AT272" s="35"/>
      <c r="AU272" s="35"/>
      <c r="AV272" s="35"/>
    </row>
    <row r="273" spans="1:48" s="145" customFormat="1" ht="27.95" customHeight="1" x14ac:dyDescent="0.25">
      <c r="A273" s="126" t="s">
        <v>1657</v>
      </c>
      <c r="B273" s="126">
        <v>2021</v>
      </c>
      <c r="C273" s="126" t="s">
        <v>2926</v>
      </c>
      <c r="D273" s="127" t="s">
        <v>2927</v>
      </c>
      <c r="E273" s="128" t="s">
        <v>54</v>
      </c>
      <c r="F273" s="129" t="s">
        <v>27</v>
      </c>
      <c r="G273" s="130" t="s">
        <v>75</v>
      </c>
      <c r="H273" s="131" t="s">
        <v>555</v>
      </c>
      <c r="I273" s="132" t="s">
        <v>49</v>
      </c>
      <c r="J273" s="147" t="s">
        <v>223</v>
      </c>
      <c r="K273" s="133">
        <v>55</v>
      </c>
      <c r="L273" s="134" t="str">
        <f>IF(ISERROR(VLOOKUP(K273,#REF!,2,FALSE))," ",VLOOKUP(K273,#REF!,2,FALSE))</f>
        <v xml:space="preserve"> </v>
      </c>
      <c r="M273" s="134" t="str">
        <f>IF(ISERROR(VLOOKUP(K273,#REF!,3,FALSE))," ",VLOOKUP(K273,#REF!,3,FALSE))</f>
        <v xml:space="preserve"> </v>
      </c>
      <c r="N273" s="135" t="s">
        <v>2572</v>
      </c>
      <c r="O273" s="179">
        <v>0</v>
      </c>
      <c r="P273" s="137" t="s">
        <v>2234</v>
      </c>
      <c r="Q273" s="138" t="s">
        <v>1161</v>
      </c>
      <c r="R273" s="137" t="s">
        <v>295</v>
      </c>
      <c r="S273" s="137" t="s">
        <v>79</v>
      </c>
      <c r="T273" s="139" t="s">
        <v>79</v>
      </c>
      <c r="U273" s="140" t="s">
        <v>79</v>
      </c>
      <c r="V273" s="165">
        <v>63800000</v>
      </c>
      <c r="W273" s="141">
        <v>0</v>
      </c>
      <c r="X273" s="142">
        <v>1</v>
      </c>
      <c r="Y273" s="148">
        <v>2764658</v>
      </c>
      <c r="Z273" s="260">
        <f t="shared" si="8"/>
        <v>66564658</v>
      </c>
      <c r="AA273" s="263">
        <v>60184667</v>
      </c>
      <c r="AB273" s="168">
        <v>44242</v>
      </c>
      <c r="AC273" s="168">
        <v>44245</v>
      </c>
      <c r="AD273" s="168">
        <v>44559</v>
      </c>
      <c r="AE273" s="143">
        <v>300</v>
      </c>
      <c r="AF273" s="143">
        <v>1</v>
      </c>
      <c r="AG273" s="170">
        <v>14</v>
      </c>
      <c r="AH273" s="171" t="s">
        <v>79</v>
      </c>
      <c r="AI273" s="169" t="s">
        <v>79</v>
      </c>
      <c r="AJ273" s="169" t="s">
        <v>79</v>
      </c>
      <c r="AK273" s="169" t="s">
        <v>79</v>
      </c>
      <c r="AL273" s="143" t="s">
        <v>79</v>
      </c>
      <c r="AM273" s="143" t="s">
        <v>79</v>
      </c>
      <c r="AN273" s="143" t="s">
        <v>2610</v>
      </c>
      <c r="AO273" s="143" t="s">
        <v>79</v>
      </c>
      <c r="AP273" s="144">
        <f t="shared" si="9"/>
        <v>0.90415347736031337</v>
      </c>
      <c r="AQ273" s="35"/>
      <c r="AR273" s="35"/>
      <c r="AS273" s="35"/>
      <c r="AT273" s="35"/>
      <c r="AU273" s="35"/>
      <c r="AV273" s="35"/>
    </row>
    <row r="274" spans="1:48" s="145" customFormat="1" ht="27.95" customHeight="1" x14ac:dyDescent="0.25">
      <c r="A274" s="126" t="s">
        <v>1658</v>
      </c>
      <c r="B274" s="126">
        <v>2021</v>
      </c>
      <c r="C274" s="126" t="s">
        <v>2928</v>
      </c>
      <c r="D274" s="127" t="s">
        <v>2929</v>
      </c>
      <c r="E274" s="128" t="s">
        <v>54</v>
      </c>
      <c r="F274" s="129" t="s">
        <v>27</v>
      </c>
      <c r="G274" s="130" t="s">
        <v>75</v>
      </c>
      <c r="H274" s="131" t="s">
        <v>556</v>
      </c>
      <c r="I274" s="132" t="s">
        <v>49</v>
      </c>
      <c r="J274" s="147" t="s">
        <v>223</v>
      </c>
      <c r="K274" s="133">
        <v>57</v>
      </c>
      <c r="L274" s="134" t="str">
        <f>IF(ISERROR(VLOOKUP(K274,#REF!,2,FALSE))," ",VLOOKUP(K274,#REF!,2,FALSE))</f>
        <v xml:space="preserve"> </v>
      </c>
      <c r="M274" s="134" t="str">
        <f>IF(ISERROR(VLOOKUP(K274,#REF!,3,FALSE))," ",VLOOKUP(K274,#REF!,3,FALSE))</f>
        <v xml:space="preserve"> </v>
      </c>
      <c r="N274" s="135" t="s">
        <v>2553</v>
      </c>
      <c r="O274" s="179">
        <v>0</v>
      </c>
      <c r="P274" s="137" t="s">
        <v>2235</v>
      </c>
      <c r="Q274" s="138" t="s">
        <v>1162</v>
      </c>
      <c r="R274" s="137" t="s">
        <v>295</v>
      </c>
      <c r="S274" s="137" t="s">
        <v>79</v>
      </c>
      <c r="T274" s="139" t="s">
        <v>79</v>
      </c>
      <c r="U274" s="140" t="s">
        <v>79</v>
      </c>
      <c r="V274" s="165">
        <v>42700000</v>
      </c>
      <c r="W274" s="141">
        <v>0</v>
      </c>
      <c r="X274" s="142">
        <v>1</v>
      </c>
      <c r="Y274" s="148">
        <v>3985333</v>
      </c>
      <c r="Z274" s="260">
        <f t="shared" si="8"/>
        <v>46685333</v>
      </c>
      <c r="AA274" s="263">
        <v>40565000</v>
      </c>
      <c r="AB274" s="168">
        <v>44239</v>
      </c>
      <c r="AC274" s="168">
        <v>44243</v>
      </c>
      <c r="AD274" s="168">
        <v>44574</v>
      </c>
      <c r="AE274" s="143">
        <v>300</v>
      </c>
      <c r="AF274" s="143">
        <v>1</v>
      </c>
      <c r="AG274" s="170">
        <v>29</v>
      </c>
      <c r="AH274" s="171" t="s">
        <v>79</v>
      </c>
      <c r="AI274" s="169" t="s">
        <v>79</v>
      </c>
      <c r="AJ274" s="169" t="s">
        <v>79</v>
      </c>
      <c r="AK274" s="169" t="s">
        <v>79</v>
      </c>
      <c r="AL274" s="143" t="s">
        <v>79</v>
      </c>
      <c r="AM274" s="143" t="s">
        <v>79</v>
      </c>
      <c r="AN274" s="143" t="s">
        <v>2610</v>
      </c>
      <c r="AO274" s="143" t="s">
        <v>79</v>
      </c>
      <c r="AP274" s="144">
        <f t="shared" si="9"/>
        <v>0.86890244522835469</v>
      </c>
      <c r="AQ274" s="35"/>
      <c r="AR274" s="35"/>
      <c r="AS274" s="35"/>
      <c r="AT274" s="35"/>
      <c r="AU274" s="35"/>
      <c r="AV274" s="35"/>
    </row>
    <row r="275" spans="1:48" s="145" customFormat="1" ht="27.95" customHeight="1" x14ac:dyDescent="0.25">
      <c r="A275" s="126" t="s">
        <v>1659</v>
      </c>
      <c r="B275" s="126">
        <v>2021</v>
      </c>
      <c r="C275" s="126" t="s">
        <v>2930</v>
      </c>
      <c r="D275" s="127" t="s">
        <v>2931</v>
      </c>
      <c r="E275" s="128" t="s">
        <v>54</v>
      </c>
      <c r="F275" s="129" t="s">
        <v>27</v>
      </c>
      <c r="G275" s="130" t="s">
        <v>75</v>
      </c>
      <c r="H275" s="131" t="s">
        <v>557</v>
      </c>
      <c r="I275" s="132" t="s">
        <v>49</v>
      </c>
      <c r="J275" s="147" t="s">
        <v>223</v>
      </c>
      <c r="K275" s="133">
        <v>57</v>
      </c>
      <c r="L275" s="134" t="str">
        <f>IF(ISERROR(VLOOKUP(K275,#REF!,2,FALSE))," ",VLOOKUP(K275,#REF!,2,FALSE))</f>
        <v xml:space="preserve"> </v>
      </c>
      <c r="M275" s="134" t="str">
        <f>IF(ISERROR(VLOOKUP(K275,#REF!,3,FALSE))," ",VLOOKUP(K275,#REF!,3,FALSE))</f>
        <v xml:space="preserve"> </v>
      </c>
      <c r="N275" s="135" t="s">
        <v>2563</v>
      </c>
      <c r="O275" s="179">
        <v>0</v>
      </c>
      <c r="P275" s="137" t="s">
        <v>2236</v>
      </c>
      <c r="Q275" s="138" t="s">
        <v>1163</v>
      </c>
      <c r="R275" s="137" t="s">
        <v>295</v>
      </c>
      <c r="S275" s="137" t="s">
        <v>79</v>
      </c>
      <c r="T275" s="139" t="s">
        <v>79</v>
      </c>
      <c r="U275" s="140" t="s">
        <v>79</v>
      </c>
      <c r="V275" s="165">
        <v>70180000</v>
      </c>
      <c r="W275" s="141">
        <v>-3615333</v>
      </c>
      <c r="X275" s="142"/>
      <c r="Y275" s="148"/>
      <c r="Z275" s="260">
        <f t="shared" si="8"/>
        <v>66564667</v>
      </c>
      <c r="AA275" s="263">
        <v>60184667</v>
      </c>
      <c r="AB275" s="168">
        <v>44243</v>
      </c>
      <c r="AC275" s="168">
        <v>44245</v>
      </c>
      <c r="AD275" s="168">
        <v>44561</v>
      </c>
      <c r="AE275" s="143">
        <v>330</v>
      </c>
      <c r="AF275" s="143">
        <v>0</v>
      </c>
      <c r="AG275" s="170">
        <v>0</v>
      </c>
      <c r="AH275" s="171" t="s">
        <v>79</v>
      </c>
      <c r="AI275" s="169" t="s">
        <v>79</v>
      </c>
      <c r="AJ275" s="169" t="s">
        <v>79</v>
      </c>
      <c r="AK275" s="169" t="s">
        <v>79</v>
      </c>
      <c r="AL275" s="143" t="s">
        <v>79</v>
      </c>
      <c r="AM275" s="143" t="s">
        <v>79</v>
      </c>
      <c r="AN275" s="143" t="s">
        <v>2610</v>
      </c>
      <c r="AO275" s="143" t="s">
        <v>79</v>
      </c>
      <c r="AP275" s="144">
        <f t="shared" si="9"/>
        <v>0.90415335511255546</v>
      </c>
      <c r="AQ275" s="35"/>
      <c r="AR275" s="35"/>
      <c r="AS275" s="35"/>
      <c r="AT275" s="35"/>
      <c r="AU275" s="35"/>
      <c r="AV275" s="35"/>
    </row>
    <row r="276" spans="1:48" s="145" customFormat="1" ht="27.95" customHeight="1" x14ac:dyDescent="0.25">
      <c r="A276" s="126" t="s">
        <v>1660</v>
      </c>
      <c r="B276" s="126">
        <v>2021</v>
      </c>
      <c r="C276" s="126" t="s">
        <v>2932</v>
      </c>
      <c r="D276" s="127" t="s">
        <v>2933</v>
      </c>
      <c r="E276" s="128" t="s">
        <v>54</v>
      </c>
      <c r="F276" s="129" t="s">
        <v>27</v>
      </c>
      <c r="G276" s="130" t="s">
        <v>75</v>
      </c>
      <c r="H276" s="131" t="s">
        <v>558</v>
      </c>
      <c r="I276" s="132" t="s">
        <v>49</v>
      </c>
      <c r="J276" s="147" t="s">
        <v>223</v>
      </c>
      <c r="K276" s="133">
        <v>57</v>
      </c>
      <c r="L276" s="134" t="str">
        <f>IF(ISERROR(VLOOKUP(K276,#REF!,2,FALSE))," ",VLOOKUP(K276,#REF!,2,FALSE))</f>
        <v xml:space="preserve"> </v>
      </c>
      <c r="M276" s="134" t="str">
        <f>IF(ISERROR(VLOOKUP(K276,#REF!,3,FALSE))," ",VLOOKUP(K276,#REF!,3,FALSE))</f>
        <v xml:space="preserve"> </v>
      </c>
      <c r="N276" s="135" t="s">
        <v>2563</v>
      </c>
      <c r="O276" s="179">
        <v>0</v>
      </c>
      <c r="P276" s="137" t="s">
        <v>2237</v>
      </c>
      <c r="Q276" s="138" t="s">
        <v>1164</v>
      </c>
      <c r="R276" s="137" t="s">
        <v>295</v>
      </c>
      <c r="S276" s="137" t="s">
        <v>79</v>
      </c>
      <c r="T276" s="139" t="s">
        <v>79</v>
      </c>
      <c r="U276" s="140" t="s">
        <v>79</v>
      </c>
      <c r="V276" s="165">
        <v>38500000</v>
      </c>
      <c r="W276" s="141">
        <v>0</v>
      </c>
      <c r="X276" s="142"/>
      <c r="Y276" s="148"/>
      <c r="Z276" s="260">
        <f t="shared" si="8"/>
        <v>38500000</v>
      </c>
      <c r="AA276" s="263">
        <v>38500000</v>
      </c>
      <c r="AB276" s="168">
        <v>44242</v>
      </c>
      <c r="AC276" s="168">
        <v>44244</v>
      </c>
      <c r="AD276" s="168">
        <v>44455</v>
      </c>
      <c r="AE276" s="143">
        <v>210</v>
      </c>
      <c r="AF276" s="143">
        <v>0</v>
      </c>
      <c r="AG276" s="170">
        <v>0</v>
      </c>
      <c r="AH276" s="171" t="s">
        <v>79</v>
      </c>
      <c r="AI276" s="169" t="s">
        <v>79</v>
      </c>
      <c r="AJ276" s="169" t="s">
        <v>79</v>
      </c>
      <c r="AK276" s="169" t="s">
        <v>79</v>
      </c>
      <c r="AL276" s="143" t="s">
        <v>79</v>
      </c>
      <c r="AM276" s="143" t="s">
        <v>79</v>
      </c>
      <c r="AN276" s="143" t="s">
        <v>2610</v>
      </c>
      <c r="AO276" s="143" t="s">
        <v>79</v>
      </c>
      <c r="AP276" s="144">
        <f t="shared" si="9"/>
        <v>1</v>
      </c>
      <c r="AQ276" s="35"/>
      <c r="AR276" s="35"/>
      <c r="AS276" s="35"/>
      <c r="AT276" s="35"/>
      <c r="AU276" s="35"/>
      <c r="AV276" s="35"/>
    </row>
    <row r="277" spans="1:48" s="145" customFormat="1" ht="27.95" customHeight="1" x14ac:dyDescent="0.25">
      <c r="A277" s="126" t="s">
        <v>1661</v>
      </c>
      <c r="B277" s="126">
        <v>2021</v>
      </c>
      <c r="C277" s="126" t="s">
        <v>2934</v>
      </c>
      <c r="D277" s="127" t="s">
        <v>2935</v>
      </c>
      <c r="E277" s="128" t="s">
        <v>54</v>
      </c>
      <c r="F277" s="129" t="s">
        <v>27</v>
      </c>
      <c r="G277" s="130" t="s">
        <v>75</v>
      </c>
      <c r="H277" s="131" t="s">
        <v>559</v>
      </c>
      <c r="I277" s="132" t="s">
        <v>49</v>
      </c>
      <c r="J277" s="147" t="s">
        <v>223</v>
      </c>
      <c r="K277" s="133">
        <v>43</v>
      </c>
      <c r="L277" s="134" t="str">
        <f>IF(ISERROR(VLOOKUP(K277,#REF!,2,FALSE))," ",VLOOKUP(K277,#REF!,2,FALSE))</f>
        <v xml:space="preserve"> </v>
      </c>
      <c r="M277" s="134" t="str">
        <f>IF(ISERROR(VLOOKUP(K277,#REF!,3,FALSE))," ",VLOOKUP(K277,#REF!,3,FALSE))</f>
        <v xml:space="preserve"> </v>
      </c>
      <c r="N277" s="135" t="s">
        <v>2566</v>
      </c>
      <c r="O277" s="179">
        <v>0</v>
      </c>
      <c r="P277" s="137" t="s">
        <v>2238</v>
      </c>
      <c r="Q277" s="138" t="s">
        <v>1165</v>
      </c>
      <c r="R277" s="137" t="s">
        <v>295</v>
      </c>
      <c r="S277" s="137" t="s">
        <v>79</v>
      </c>
      <c r="T277" s="139" t="s">
        <v>79</v>
      </c>
      <c r="U277" s="140" t="s">
        <v>79</v>
      </c>
      <c r="V277" s="165">
        <v>23625000</v>
      </c>
      <c r="W277" s="141">
        <v>0</v>
      </c>
      <c r="X277" s="142"/>
      <c r="Y277" s="148"/>
      <c r="Z277" s="260">
        <f t="shared" si="8"/>
        <v>23625000</v>
      </c>
      <c r="AA277" s="263">
        <v>18750000</v>
      </c>
      <c r="AB277" s="168">
        <v>44238</v>
      </c>
      <c r="AC277" s="168">
        <v>44243</v>
      </c>
      <c r="AD277" s="168">
        <v>44560</v>
      </c>
      <c r="AE277" s="143">
        <v>315</v>
      </c>
      <c r="AF277" s="143">
        <v>0</v>
      </c>
      <c r="AG277" s="170">
        <v>0</v>
      </c>
      <c r="AH277" s="171" t="s">
        <v>79</v>
      </c>
      <c r="AI277" s="169" t="s">
        <v>79</v>
      </c>
      <c r="AJ277" s="169" t="s">
        <v>79</v>
      </c>
      <c r="AK277" s="169" t="s">
        <v>79</v>
      </c>
      <c r="AL277" s="143" t="s">
        <v>79</v>
      </c>
      <c r="AM277" s="143" t="s">
        <v>79</v>
      </c>
      <c r="AN277" s="143" t="s">
        <v>2610</v>
      </c>
      <c r="AO277" s="143" t="s">
        <v>79</v>
      </c>
      <c r="AP277" s="144">
        <f t="shared" si="9"/>
        <v>0.79365079365079361</v>
      </c>
      <c r="AQ277" s="35"/>
      <c r="AR277" s="35"/>
      <c r="AS277" s="35"/>
      <c r="AT277" s="35"/>
      <c r="AU277" s="35"/>
      <c r="AV277" s="35"/>
    </row>
    <row r="278" spans="1:48" s="145" customFormat="1" ht="27.95" customHeight="1" x14ac:dyDescent="0.25">
      <c r="A278" s="126" t="s">
        <v>1662</v>
      </c>
      <c r="B278" s="126">
        <v>2021</v>
      </c>
      <c r="C278" s="126" t="s">
        <v>2936</v>
      </c>
      <c r="D278" s="127" t="s">
        <v>2937</v>
      </c>
      <c r="E278" s="128" t="s">
        <v>54</v>
      </c>
      <c r="F278" s="129" t="s">
        <v>27</v>
      </c>
      <c r="G278" s="130" t="s">
        <v>75</v>
      </c>
      <c r="H278" s="131" t="s">
        <v>560</v>
      </c>
      <c r="I278" s="132" t="s">
        <v>49</v>
      </c>
      <c r="J278" s="147" t="s">
        <v>223</v>
      </c>
      <c r="K278" s="133">
        <v>43</v>
      </c>
      <c r="L278" s="134" t="str">
        <f>IF(ISERROR(VLOOKUP(K278,#REF!,2,FALSE))," ",VLOOKUP(K278,#REF!,2,FALSE))</f>
        <v xml:space="preserve"> </v>
      </c>
      <c r="M278" s="134" t="str">
        <f>IF(ISERROR(VLOOKUP(K278,#REF!,3,FALSE))," ",VLOOKUP(K278,#REF!,3,FALSE))</f>
        <v xml:space="preserve"> </v>
      </c>
      <c r="N278" s="135" t="s">
        <v>2566</v>
      </c>
      <c r="O278" s="179">
        <v>0</v>
      </c>
      <c r="P278" s="137" t="s">
        <v>2239</v>
      </c>
      <c r="Q278" s="138" t="s">
        <v>1166</v>
      </c>
      <c r="R278" s="137" t="s">
        <v>295</v>
      </c>
      <c r="S278" s="137" t="s">
        <v>79</v>
      </c>
      <c r="T278" s="139" t="s">
        <v>79</v>
      </c>
      <c r="U278" s="140" t="s">
        <v>79</v>
      </c>
      <c r="V278" s="165">
        <v>23625000</v>
      </c>
      <c r="W278" s="141">
        <v>-3975000</v>
      </c>
      <c r="X278" s="142"/>
      <c r="Y278" s="148"/>
      <c r="Z278" s="260">
        <f t="shared" si="8"/>
        <v>19650000</v>
      </c>
      <c r="AA278" s="263">
        <v>18975000</v>
      </c>
      <c r="AB278" s="168">
        <v>44243</v>
      </c>
      <c r="AC278" s="168">
        <v>44245</v>
      </c>
      <c r="AD278" s="168">
        <v>44561</v>
      </c>
      <c r="AE278" s="143">
        <v>315</v>
      </c>
      <c r="AF278" s="143">
        <v>0</v>
      </c>
      <c r="AG278" s="170">
        <v>0</v>
      </c>
      <c r="AH278" s="171" t="s">
        <v>79</v>
      </c>
      <c r="AI278" s="169" t="s">
        <v>79</v>
      </c>
      <c r="AJ278" s="169" t="s">
        <v>79</v>
      </c>
      <c r="AK278" s="169" t="s">
        <v>79</v>
      </c>
      <c r="AL278" s="143" t="s">
        <v>79</v>
      </c>
      <c r="AM278" s="143" t="s">
        <v>79</v>
      </c>
      <c r="AN278" s="143" t="s">
        <v>2610</v>
      </c>
      <c r="AO278" s="143" t="s">
        <v>79</v>
      </c>
      <c r="AP278" s="144">
        <f t="shared" si="9"/>
        <v>0.96564885496183206</v>
      </c>
      <c r="AQ278" s="35"/>
      <c r="AR278" s="35"/>
      <c r="AS278" s="35"/>
      <c r="AT278" s="35"/>
      <c r="AU278" s="35"/>
      <c r="AV278" s="35"/>
    </row>
    <row r="279" spans="1:48" s="145" customFormat="1" ht="27.95" customHeight="1" x14ac:dyDescent="0.25">
      <c r="A279" s="126" t="s">
        <v>1662</v>
      </c>
      <c r="B279" s="126">
        <v>2021</v>
      </c>
      <c r="C279" s="126" t="s">
        <v>2936</v>
      </c>
      <c r="D279" s="127" t="s">
        <v>2937</v>
      </c>
      <c r="E279" s="128" t="s">
        <v>54</v>
      </c>
      <c r="F279" s="129" t="s">
        <v>27</v>
      </c>
      <c r="G279" s="130" t="s">
        <v>75</v>
      </c>
      <c r="H279" s="131" t="s">
        <v>561</v>
      </c>
      <c r="I279" s="132" t="s">
        <v>49</v>
      </c>
      <c r="J279" s="147" t="s">
        <v>223</v>
      </c>
      <c r="K279" s="133">
        <v>43</v>
      </c>
      <c r="L279" s="134" t="str">
        <f>IF(ISERROR(VLOOKUP(K279,#REF!,2,FALSE))," ",VLOOKUP(K279,#REF!,2,FALSE))</f>
        <v xml:space="preserve"> </v>
      </c>
      <c r="M279" s="134" t="str">
        <f>IF(ISERROR(VLOOKUP(K279,#REF!,3,FALSE))," ",VLOOKUP(K279,#REF!,3,FALSE))</f>
        <v xml:space="preserve"> </v>
      </c>
      <c r="N279" s="135" t="s">
        <v>2566</v>
      </c>
      <c r="O279" s="179">
        <v>0</v>
      </c>
      <c r="P279" s="137" t="s">
        <v>2240</v>
      </c>
      <c r="Q279" s="138" t="s">
        <v>1167</v>
      </c>
      <c r="R279" s="137" t="s">
        <v>295</v>
      </c>
      <c r="S279" s="137" t="s">
        <v>79</v>
      </c>
      <c r="T279" s="139" t="s">
        <v>79</v>
      </c>
      <c r="U279" s="140" t="s">
        <v>79</v>
      </c>
      <c r="V279" s="165">
        <v>3975000</v>
      </c>
      <c r="W279" s="141">
        <v>0</v>
      </c>
      <c r="X279" s="142"/>
      <c r="Y279" s="148"/>
      <c r="Z279" s="260">
        <f t="shared" si="8"/>
        <v>3975000</v>
      </c>
      <c r="AA279" s="263">
        <v>1575000</v>
      </c>
      <c r="AB279" s="168">
        <v>44243</v>
      </c>
      <c r="AC279" s="168">
        <v>44245</v>
      </c>
      <c r="AD279" s="168">
        <v>44561</v>
      </c>
      <c r="AE279" s="143">
        <v>315</v>
      </c>
      <c r="AF279" s="143">
        <v>0</v>
      </c>
      <c r="AG279" s="170">
        <v>0</v>
      </c>
      <c r="AH279" s="171" t="s">
        <v>79</v>
      </c>
      <c r="AI279" s="169" t="s">
        <v>79</v>
      </c>
      <c r="AJ279" s="169" t="s">
        <v>79</v>
      </c>
      <c r="AK279" s="169" t="s">
        <v>79</v>
      </c>
      <c r="AL279" s="143" t="s">
        <v>79</v>
      </c>
      <c r="AM279" s="143" t="s">
        <v>79</v>
      </c>
      <c r="AN279" s="143" t="s">
        <v>2610</v>
      </c>
      <c r="AO279" s="143" t="s">
        <v>79</v>
      </c>
      <c r="AP279" s="144">
        <f t="shared" si="9"/>
        <v>0.39622641509433965</v>
      </c>
      <c r="AQ279" s="35"/>
      <c r="AR279" s="35"/>
      <c r="AS279" s="35"/>
      <c r="AT279" s="35"/>
      <c r="AU279" s="35"/>
      <c r="AV279" s="35"/>
    </row>
    <row r="280" spans="1:48" s="145" customFormat="1" ht="27.95" customHeight="1" x14ac:dyDescent="0.25">
      <c r="A280" s="126" t="s">
        <v>1663</v>
      </c>
      <c r="B280" s="126">
        <v>2021</v>
      </c>
      <c r="C280" s="126" t="s">
        <v>2938</v>
      </c>
      <c r="D280" s="127" t="s">
        <v>2939</v>
      </c>
      <c r="E280" s="128" t="s">
        <v>54</v>
      </c>
      <c r="F280" s="129" t="s">
        <v>27</v>
      </c>
      <c r="G280" s="130" t="s">
        <v>75</v>
      </c>
      <c r="H280" s="131" t="s">
        <v>562</v>
      </c>
      <c r="I280" s="132" t="s">
        <v>49</v>
      </c>
      <c r="J280" s="147" t="s">
        <v>223</v>
      </c>
      <c r="K280" s="133">
        <v>43</v>
      </c>
      <c r="L280" s="134" t="str">
        <f>IF(ISERROR(VLOOKUP(K280,#REF!,2,FALSE))," ",VLOOKUP(K280,#REF!,2,FALSE))</f>
        <v xml:space="preserve"> </v>
      </c>
      <c r="M280" s="134" t="str">
        <f>IF(ISERROR(VLOOKUP(K280,#REF!,3,FALSE))," ",VLOOKUP(K280,#REF!,3,FALSE))</f>
        <v xml:space="preserve"> </v>
      </c>
      <c r="N280" s="135" t="s">
        <v>2566</v>
      </c>
      <c r="O280" s="179">
        <v>0</v>
      </c>
      <c r="P280" s="137" t="s">
        <v>2241</v>
      </c>
      <c r="Q280" s="138" t="s">
        <v>1168</v>
      </c>
      <c r="R280" s="137" t="s">
        <v>295</v>
      </c>
      <c r="S280" s="137" t="s">
        <v>79</v>
      </c>
      <c r="T280" s="139" t="s">
        <v>79</v>
      </c>
      <c r="U280" s="140" t="s">
        <v>79</v>
      </c>
      <c r="V280" s="165">
        <v>23625000</v>
      </c>
      <c r="W280" s="141">
        <v>0</v>
      </c>
      <c r="X280" s="142">
        <v>1</v>
      </c>
      <c r="Y280" s="148">
        <v>1050000</v>
      </c>
      <c r="Z280" s="260">
        <f t="shared" si="8"/>
        <v>24675000</v>
      </c>
      <c r="AA280" s="263">
        <v>21375000</v>
      </c>
      <c r="AB280" s="168">
        <v>44238</v>
      </c>
      <c r="AC280" s="168">
        <v>44243</v>
      </c>
      <c r="AD280" s="168">
        <v>44575</v>
      </c>
      <c r="AE280" s="143">
        <v>315</v>
      </c>
      <c r="AF280" s="143">
        <v>1</v>
      </c>
      <c r="AG280" s="170">
        <v>14</v>
      </c>
      <c r="AH280" s="171" t="s">
        <v>79</v>
      </c>
      <c r="AI280" s="169" t="s">
        <v>79</v>
      </c>
      <c r="AJ280" s="169" t="s">
        <v>79</v>
      </c>
      <c r="AK280" s="169" t="s">
        <v>79</v>
      </c>
      <c r="AL280" s="143" t="s">
        <v>79</v>
      </c>
      <c r="AM280" s="143" t="s">
        <v>79</v>
      </c>
      <c r="AN280" s="143" t="s">
        <v>2610</v>
      </c>
      <c r="AO280" s="143" t="s">
        <v>79</v>
      </c>
      <c r="AP280" s="144">
        <f t="shared" si="9"/>
        <v>0.86626139817629177</v>
      </c>
      <c r="AQ280" s="35"/>
      <c r="AR280" s="35"/>
      <c r="AS280" s="35"/>
      <c r="AT280" s="35"/>
      <c r="AU280" s="35"/>
      <c r="AV280" s="35"/>
    </row>
    <row r="281" spans="1:48" s="145" customFormat="1" ht="27.95" customHeight="1" x14ac:dyDescent="0.25">
      <c r="A281" s="126" t="s">
        <v>1664</v>
      </c>
      <c r="B281" s="126">
        <v>2021</v>
      </c>
      <c r="C281" s="126" t="s">
        <v>2940</v>
      </c>
      <c r="D281" s="127" t="s">
        <v>2941</v>
      </c>
      <c r="E281" s="128" t="s">
        <v>54</v>
      </c>
      <c r="F281" s="129" t="s">
        <v>27</v>
      </c>
      <c r="G281" s="130" t="s">
        <v>75</v>
      </c>
      <c r="H281" s="131" t="s">
        <v>563</v>
      </c>
      <c r="I281" s="132" t="s">
        <v>49</v>
      </c>
      <c r="J281" s="147" t="s">
        <v>223</v>
      </c>
      <c r="K281" s="133">
        <v>43</v>
      </c>
      <c r="L281" s="134" t="str">
        <f>IF(ISERROR(VLOOKUP(K281,#REF!,2,FALSE))," ",VLOOKUP(K281,#REF!,2,FALSE))</f>
        <v xml:space="preserve"> </v>
      </c>
      <c r="M281" s="134" t="str">
        <f>IF(ISERROR(VLOOKUP(K281,#REF!,3,FALSE))," ",VLOOKUP(K281,#REF!,3,FALSE))</f>
        <v xml:space="preserve"> </v>
      </c>
      <c r="N281" s="135" t="s">
        <v>2566</v>
      </c>
      <c r="O281" s="179">
        <v>0</v>
      </c>
      <c r="P281" s="137" t="s">
        <v>2242</v>
      </c>
      <c r="Q281" s="138" t="s">
        <v>1169</v>
      </c>
      <c r="R281" s="137" t="s">
        <v>295</v>
      </c>
      <c r="S281" s="137" t="s">
        <v>79</v>
      </c>
      <c r="T281" s="139" t="s">
        <v>79</v>
      </c>
      <c r="U281" s="140" t="s">
        <v>79</v>
      </c>
      <c r="V281" s="165">
        <v>23625000</v>
      </c>
      <c r="W281" s="141">
        <v>-9075000</v>
      </c>
      <c r="X281" s="142"/>
      <c r="Y281" s="148"/>
      <c r="Z281" s="260">
        <f t="shared" si="8"/>
        <v>14550000</v>
      </c>
      <c r="AA281" s="263">
        <v>14175000</v>
      </c>
      <c r="AB281" s="168">
        <v>44239</v>
      </c>
      <c r="AC281" s="168">
        <v>44249</v>
      </c>
      <c r="AD281" s="168">
        <v>44575</v>
      </c>
      <c r="AE281" s="143">
        <v>315</v>
      </c>
      <c r="AF281" s="143">
        <v>1</v>
      </c>
      <c r="AG281" s="170">
        <v>14</v>
      </c>
      <c r="AH281" s="171" t="s">
        <v>79</v>
      </c>
      <c r="AI281" s="169" t="s">
        <v>79</v>
      </c>
      <c r="AJ281" s="169" t="s">
        <v>79</v>
      </c>
      <c r="AK281" s="169" t="s">
        <v>79</v>
      </c>
      <c r="AL281" s="143" t="s">
        <v>79</v>
      </c>
      <c r="AM281" s="143" t="s">
        <v>79</v>
      </c>
      <c r="AN281" s="143" t="s">
        <v>2610</v>
      </c>
      <c r="AO281" s="143" t="s">
        <v>79</v>
      </c>
      <c r="AP281" s="144">
        <f t="shared" si="9"/>
        <v>0.97422680412371132</v>
      </c>
      <c r="AQ281" s="35"/>
      <c r="AR281" s="35"/>
      <c r="AS281" s="35"/>
      <c r="AT281" s="35"/>
      <c r="AU281" s="35"/>
      <c r="AV281" s="35"/>
    </row>
    <row r="282" spans="1:48" s="145" customFormat="1" ht="27.95" customHeight="1" x14ac:dyDescent="0.25">
      <c r="A282" s="126" t="s">
        <v>1664</v>
      </c>
      <c r="B282" s="126">
        <v>2021</v>
      </c>
      <c r="C282" s="126" t="s">
        <v>2940</v>
      </c>
      <c r="D282" s="127" t="s">
        <v>2941</v>
      </c>
      <c r="E282" s="128" t="s">
        <v>54</v>
      </c>
      <c r="F282" s="129" t="s">
        <v>27</v>
      </c>
      <c r="G282" s="130" t="s">
        <v>75</v>
      </c>
      <c r="H282" s="131" t="s">
        <v>564</v>
      </c>
      <c r="I282" s="132" t="s">
        <v>49</v>
      </c>
      <c r="J282" s="147" t="s">
        <v>223</v>
      </c>
      <c r="K282" s="133">
        <v>43</v>
      </c>
      <c r="L282" s="134" t="str">
        <f>IF(ISERROR(VLOOKUP(K282,#REF!,2,FALSE))," ",VLOOKUP(K282,#REF!,2,FALSE))</f>
        <v xml:space="preserve"> </v>
      </c>
      <c r="M282" s="134" t="str">
        <f>IF(ISERROR(VLOOKUP(K282,#REF!,3,FALSE))," ",VLOOKUP(K282,#REF!,3,FALSE))</f>
        <v xml:space="preserve"> </v>
      </c>
      <c r="N282" s="135" t="s">
        <v>2566</v>
      </c>
      <c r="O282" s="179">
        <v>0</v>
      </c>
      <c r="P282" s="137" t="s">
        <v>2243</v>
      </c>
      <c r="Q282" s="138" t="s">
        <v>1170</v>
      </c>
      <c r="R282" s="137" t="s">
        <v>295</v>
      </c>
      <c r="S282" s="137" t="s">
        <v>79</v>
      </c>
      <c r="T282" s="139" t="s">
        <v>79</v>
      </c>
      <c r="U282" s="140" t="s">
        <v>79</v>
      </c>
      <c r="V282" s="165">
        <v>9075000</v>
      </c>
      <c r="W282" s="141">
        <v>0</v>
      </c>
      <c r="X282" s="142">
        <v>1</v>
      </c>
      <c r="Y282" s="148">
        <v>600000</v>
      </c>
      <c r="Z282" s="260">
        <f t="shared" si="8"/>
        <v>9675000</v>
      </c>
      <c r="AA282" s="263">
        <v>6375000</v>
      </c>
      <c r="AB282" s="168">
        <v>44239</v>
      </c>
      <c r="AC282" s="168">
        <v>44249</v>
      </c>
      <c r="AD282" s="168">
        <v>44575</v>
      </c>
      <c r="AE282" s="143">
        <v>315</v>
      </c>
      <c r="AF282" s="143">
        <v>1</v>
      </c>
      <c r="AG282" s="170">
        <v>14</v>
      </c>
      <c r="AH282" s="171" t="s">
        <v>79</v>
      </c>
      <c r="AI282" s="169" t="s">
        <v>79</v>
      </c>
      <c r="AJ282" s="169" t="s">
        <v>79</v>
      </c>
      <c r="AK282" s="169" t="s">
        <v>79</v>
      </c>
      <c r="AL282" s="143" t="s">
        <v>79</v>
      </c>
      <c r="AM282" s="143" t="s">
        <v>79</v>
      </c>
      <c r="AN282" s="143" t="s">
        <v>2610</v>
      </c>
      <c r="AO282" s="143" t="s">
        <v>79</v>
      </c>
      <c r="AP282" s="144">
        <f t="shared" si="9"/>
        <v>0.65891472868217049</v>
      </c>
      <c r="AQ282" s="35"/>
      <c r="AR282" s="35"/>
      <c r="AS282" s="35"/>
      <c r="AT282" s="35"/>
      <c r="AU282" s="35"/>
      <c r="AV282" s="35"/>
    </row>
    <row r="283" spans="1:48" s="145" customFormat="1" ht="27.95" customHeight="1" x14ac:dyDescent="0.25">
      <c r="A283" s="126" t="s">
        <v>1665</v>
      </c>
      <c r="B283" s="126">
        <v>2021</v>
      </c>
      <c r="C283" s="126" t="s">
        <v>2942</v>
      </c>
      <c r="D283" s="127" t="s">
        <v>2943</v>
      </c>
      <c r="E283" s="128" t="s">
        <v>54</v>
      </c>
      <c r="F283" s="129" t="s">
        <v>27</v>
      </c>
      <c r="G283" s="130" t="s">
        <v>75</v>
      </c>
      <c r="H283" s="131" t="s">
        <v>565</v>
      </c>
      <c r="I283" s="132" t="s">
        <v>49</v>
      </c>
      <c r="J283" s="147" t="s">
        <v>223</v>
      </c>
      <c r="K283" s="133">
        <v>43</v>
      </c>
      <c r="L283" s="134" t="str">
        <f>IF(ISERROR(VLOOKUP(K283,#REF!,2,FALSE))," ",VLOOKUP(K283,#REF!,2,FALSE))</f>
        <v xml:space="preserve"> </v>
      </c>
      <c r="M283" s="134" t="str">
        <f>IF(ISERROR(VLOOKUP(K283,#REF!,3,FALSE))," ",VLOOKUP(K283,#REF!,3,FALSE))</f>
        <v xml:space="preserve"> </v>
      </c>
      <c r="N283" s="135" t="s">
        <v>2566</v>
      </c>
      <c r="O283" s="179">
        <v>0</v>
      </c>
      <c r="P283" s="137" t="s">
        <v>2244</v>
      </c>
      <c r="Q283" s="138" t="s">
        <v>1171</v>
      </c>
      <c r="R283" s="137" t="s">
        <v>295</v>
      </c>
      <c r="S283" s="137" t="s">
        <v>79</v>
      </c>
      <c r="T283" s="139" t="s">
        <v>79</v>
      </c>
      <c r="U283" s="140" t="s">
        <v>79</v>
      </c>
      <c r="V283" s="165">
        <v>23625000</v>
      </c>
      <c r="W283" s="141">
        <v>0</v>
      </c>
      <c r="X283" s="142"/>
      <c r="Y283" s="148"/>
      <c r="Z283" s="260">
        <f t="shared" si="8"/>
        <v>23625000</v>
      </c>
      <c r="AA283" s="263">
        <v>20925000</v>
      </c>
      <c r="AB283" s="168">
        <v>44242</v>
      </c>
      <c r="AC283" s="168">
        <v>44249</v>
      </c>
      <c r="AD283" s="168">
        <v>44561</v>
      </c>
      <c r="AE283" s="143">
        <v>315</v>
      </c>
      <c r="AF283" s="143">
        <v>0</v>
      </c>
      <c r="AG283" s="170">
        <v>0</v>
      </c>
      <c r="AH283" s="171" t="s">
        <v>79</v>
      </c>
      <c r="AI283" s="169" t="s">
        <v>79</v>
      </c>
      <c r="AJ283" s="169" t="s">
        <v>79</v>
      </c>
      <c r="AK283" s="169" t="s">
        <v>79</v>
      </c>
      <c r="AL283" s="143" t="s">
        <v>79</v>
      </c>
      <c r="AM283" s="143" t="s">
        <v>79</v>
      </c>
      <c r="AN283" s="143" t="s">
        <v>2610</v>
      </c>
      <c r="AO283" s="143" t="s">
        <v>79</v>
      </c>
      <c r="AP283" s="144">
        <f t="shared" si="9"/>
        <v>0.88571428571428568</v>
      </c>
      <c r="AQ283" s="35"/>
      <c r="AR283" s="35"/>
      <c r="AS283" s="35"/>
      <c r="AT283" s="35"/>
      <c r="AU283" s="35"/>
      <c r="AV283" s="35"/>
    </row>
    <row r="284" spans="1:48" s="145" customFormat="1" ht="27.95" customHeight="1" x14ac:dyDescent="0.25">
      <c r="A284" s="126" t="s">
        <v>1666</v>
      </c>
      <c r="B284" s="126">
        <v>2021</v>
      </c>
      <c r="C284" s="126" t="s">
        <v>2944</v>
      </c>
      <c r="D284" s="127" t="s">
        <v>2945</v>
      </c>
      <c r="E284" s="128" t="s">
        <v>54</v>
      </c>
      <c r="F284" s="129" t="s">
        <v>27</v>
      </c>
      <c r="G284" s="130" t="s">
        <v>75</v>
      </c>
      <c r="H284" s="131" t="s">
        <v>566</v>
      </c>
      <c r="I284" s="132" t="s">
        <v>49</v>
      </c>
      <c r="J284" s="147" t="s">
        <v>223</v>
      </c>
      <c r="K284" s="133">
        <v>43</v>
      </c>
      <c r="L284" s="134" t="str">
        <f>IF(ISERROR(VLOOKUP(K284,#REF!,2,FALSE))," ",VLOOKUP(K284,#REF!,2,FALSE))</f>
        <v xml:space="preserve"> </v>
      </c>
      <c r="M284" s="134" t="str">
        <f>IF(ISERROR(VLOOKUP(K284,#REF!,3,FALSE))," ",VLOOKUP(K284,#REF!,3,FALSE))</f>
        <v xml:space="preserve"> </v>
      </c>
      <c r="N284" s="135" t="s">
        <v>2566</v>
      </c>
      <c r="O284" s="179">
        <v>0</v>
      </c>
      <c r="P284" s="137" t="s">
        <v>2245</v>
      </c>
      <c r="Q284" s="138" t="s">
        <v>1172</v>
      </c>
      <c r="R284" s="137" t="s">
        <v>295</v>
      </c>
      <c r="S284" s="137" t="s">
        <v>79</v>
      </c>
      <c r="T284" s="139" t="s">
        <v>79</v>
      </c>
      <c r="U284" s="140" t="s">
        <v>79</v>
      </c>
      <c r="V284" s="165">
        <v>23625000</v>
      </c>
      <c r="W284" s="141">
        <v>0</v>
      </c>
      <c r="X284" s="142"/>
      <c r="Y284" s="148"/>
      <c r="Z284" s="260">
        <f t="shared" si="8"/>
        <v>23625000</v>
      </c>
      <c r="AA284" s="263">
        <v>21375000</v>
      </c>
      <c r="AB284" s="168">
        <v>44239</v>
      </c>
      <c r="AC284" s="168">
        <v>44243</v>
      </c>
      <c r="AD284" s="168">
        <v>44561</v>
      </c>
      <c r="AE284" s="143">
        <v>315</v>
      </c>
      <c r="AF284" s="143">
        <v>0</v>
      </c>
      <c r="AG284" s="170">
        <v>0</v>
      </c>
      <c r="AH284" s="171" t="s">
        <v>79</v>
      </c>
      <c r="AI284" s="169" t="s">
        <v>79</v>
      </c>
      <c r="AJ284" s="169" t="s">
        <v>79</v>
      </c>
      <c r="AK284" s="169" t="s">
        <v>79</v>
      </c>
      <c r="AL284" s="143" t="s">
        <v>79</v>
      </c>
      <c r="AM284" s="143" t="s">
        <v>79</v>
      </c>
      <c r="AN284" s="143" t="s">
        <v>2610</v>
      </c>
      <c r="AO284" s="143" t="s">
        <v>79</v>
      </c>
      <c r="AP284" s="144">
        <f t="shared" si="9"/>
        <v>0.90476190476190477</v>
      </c>
      <c r="AQ284" s="35"/>
      <c r="AR284" s="35"/>
      <c r="AS284" s="35"/>
      <c r="AT284" s="35"/>
      <c r="AU284" s="35"/>
      <c r="AV284" s="35"/>
    </row>
    <row r="285" spans="1:48" s="145" customFormat="1" ht="27.95" customHeight="1" x14ac:dyDescent="0.25">
      <c r="A285" s="126" t="s">
        <v>1667</v>
      </c>
      <c r="B285" s="126">
        <v>2021</v>
      </c>
      <c r="C285" s="126" t="s">
        <v>2946</v>
      </c>
      <c r="D285" s="127" t="s">
        <v>2947</v>
      </c>
      <c r="E285" s="128" t="s">
        <v>54</v>
      </c>
      <c r="F285" s="129" t="s">
        <v>27</v>
      </c>
      <c r="G285" s="130" t="s">
        <v>75</v>
      </c>
      <c r="H285" s="131" t="s">
        <v>567</v>
      </c>
      <c r="I285" s="132" t="s">
        <v>49</v>
      </c>
      <c r="J285" s="147" t="s">
        <v>223</v>
      </c>
      <c r="K285" s="133">
        <v>43</v>
      </c>
      <c r="L285" s="134" t="str">
        <f>IF(ISERROR(VLOOKUP(K285,#REF!,2,FALSE))," ",VLOOKUP(K285,#REF!,2,FALSE))</f>
        <v xml:space="preserve"> </v>
      </c>
      <c r="M285" s="134" t="str">
        <f>IF(ISERROR(VLOOKUP(K285,#REF!,3,FALSE))," ",VLOOKUP(K285,#REF!,3,FALSE))</f>
        <v xml:space="preserve"> </v>
      </c>
      <c r="N285" s="135" t="s">
        <v>2566</v>
      </c>
      <c r="O285" s="179">
        <v>0</v>
      </c>
      <c r="P285" s="137" t="s">
        <v>2246</v>
      </c>
      <c r="Q285" s="138" t="s">
        <v>1173</v>
      </c>
      <c r="R285" s="137" t="s">
        <v>295</v>
      </c>
      <c r="S285" s="137" t="s">
        <v>79</v>
      </c>
      <c r="T285" s="139" t="s">
        <v>79</v>
      </c>
      <c r="U285" s="140" t="s">
        <v>79</v>
      </c>
      <c r="V285" s="165">
        <v>23625000</v>
      </c>
      <c r="W285" s="141">
        <v>0</v>
      </c>
      <c r="X285" s="142">
        <v>1</v>
      </c>
      <c r="Y285" s="148">
        <v>900000</v>
      </c>
      <c r="Z285" s="260">
        <f t="shared" si="8"/>
        <v>24525000</v>
      </c>
      <c r="AA285" s="263">
        <v>21225000</v>
      </c>
      <c r="AB285" s="168">
        <v>44239</v>
      </c>
      <c r="AC285" s="168">
        <v>44245</v>
      </c>
      <c r="AD285" s="168">
        <v>44575</v>
      </c>
      <c r="AE285" s="143">
        <v>315</v>
      </c>
      <c r="AF285" s="143">
        <v>1</v>
      </c>
      <c r="AG285" s="170">
        <v>14</v>
      </c>
      <c r="AH285" s="171" t="s">
        <v>79</v>
      </c>
      <c r="AI285" s="169" t="s">
        <v>79</v>
      </c>
      <c r="AJ285" s="169" t="s">
        <v>79</v>
      </c>
      <c r="AK285" s="169" t="s">
        <v>79</v>
      </c>
      <c r="AL285" s="143" t="s">
        <v>79</v>
      </c>
      <c r="AM285" s="143" t="s">
        <v>79</v>
      </c>
      <c r="AN285" s="143" t="s">
        <v>2610</v>
      </c>
      <c r="AO285" s="143" t="s">
        <v>79</v>
      </c>
      <c r="AP285" s="144">
        <f t="shared" si="9"/>
        <v>0.86544342507645255</v>
      </c>
      <c r="AQ285" s="35"/>
      <c r="AR285" s="35"/>
      <c r="AS285" s="35"/>
      <c r="AT285" s="35"/>
      <c r="AU285" s="35"/>
      <c r="AV285" s="35"/>
    </row>
    <row r="286" spans="1:48" s="145" customFormat="1" ht="27.95" customHeight="1" x14ac:dyDescent="0.25">
      <c r="A286" s="126" t="s">
        <v>1668</v>
      </c>
      <c r="B286" s="126">
        <v>2021</v>
      </c>
      <c r="C286" s="126" t="s">
        <v>2948</v>
      </c>
      <c r="D286" s="127" t="s">
        <v>2949</v>
      </c>
      <c r="E286" s="128" t="s">
        <v>54</v>
      </c>
      <c r="F286" s="129" t="s">
        <v>27</v>
      </c>
      <c r="G286" s="130" t="s">
        <v>75</v>
      </c>
      <c r="H286" s="131" t="s">
        <v>568</v>
      </c>
      <c r="I286" s="132" t="s">
        <v>49</v>
      </c>
      <c r="J286" s="147" t="s">
        <v>223</v>
      </c>
      <c r="K286" s="133">
        <v>43</v>
      </c>
      <c r="L286" s="134" t="str">
        <f>IF(ISERROR(VLOOKUP(K286,#REF!,2,FALSE))," ",VLOOKUP(K286,#REF!,2,FALSE))</f>
        <v xml:space="preserve"> </v>
      </c>
      <c r="M286" s="134" t="str">
        <f>IF(ISERROR(VLOOKUP(K286,#REF!,3,FALSE))," ",VLOOKUP(K286,#REF!,3,FALSE))</f>
        <v xml:space="preserve"> </v>
      </c>
      <c r="N286" s="135" t="s">
        <v>2566</v>
      </c>
      <c r="O286" s="179">
        <v>0</v>
      </c>
      <c r="P286" s="137" t="s">
        <v>2247</v>
      </c>
      <c r="Q286" s="138" t="s">
        <v>1174</v>
      </c>
      <c r="R286" s="137" t="s">
        <v>295</v>
      </c>
      <c r="S286" s="137" t="s">
        <v>79</v>
      </c>
      <c r="T286" s="139" t="s">
        <v>79</v>
      </c>
      <c r="U286" s="140" t="s">
        <v>79</v>
      </c>
      <c r="V286" s="165">
        <v>23625000</v>
      </c>
      <c r="W286" s="141">
        <v>0</v>
      </c>
      <c r="X286" s="142"/>
      <c r="Y286" s="148"/>
      <c r="Z286" s="260">
        <f t="shared" si="8"/>
        <v>23625000</v>
      </c>
      <c r="AA286" s="263">
        <v>21375000</v>
      </c>
      <c r="AB286" s="168">
        <v>44239</v>
      </c>
      <c r="AC286" s="168">
        <v>44243</v>
      </c>
      <c r="AD286" s="168">
        <v>44560</v>
      </c>
      <c r="AE286" s="143">
        <v>315</v>
      </c>
      <c r="AF286" s="143">
        <v>0</v>
      </c>
      <c r="AG286" s="170">
        <v>0</v>
      </c>
      <c r="AH286" s="171" t="s">
        <v>79</v>
      </c>
      <c r="AI286" s="169" t="s">
        <v>79</v>
      </c>
      <c r="AJ286" s="169" t="s">
        <v>79</v>
      </c>
      <c r="AK286" s="169" t="s">
        <v>79</v>
      </c>
      <c r="AL286" s="143" t="s">
        <v>79</v>
      </c>
      <c r="AM286" s="143" t="s">
        <v>79</v>
      </c>
      <c r="AN286" s="143" t="s">
        <v>2610</v>
      </c>
      <c r="AO286" s="143" t="s">
        <v>79</v>
      </c>
      <c r="AP286" s="144">
        <f t="shared" si="9"/>
        <v>0.90476190476190477</v>
      </c>
      <c r="AQ286" s="35"/>
      <c r="AR286" s="35"/>
      <c r="AS286" s="35"/>
      <c r="AT286" s="35"/>
      <c r="AU286" s="35"/>
      <c r="AV286" s="35"/>
    </row>
    <row r="287" spans="1:48" s="145" customFormat="1" ht="27.95" customHeight="1" x14ac:dyDescent="0.25">
      <c r="A287" s="126" t="s">
        <v>1669</v>
      </c>
      <c r="B287" s="126">
        <v>2021</v>
      </c>
      <c r="C287" s="126" t="s">
        <v>2950</v>
      </c>
      <c r="D287" s="127" t="s">
        <v>2951</v>
      </c>
      <c r="E287" s="128" t="s">
        <v>54</v>
      </c>
      <c r="F287" s="129" t="s">
        <v>27</v>
      </c>
      <c r="G287" s="130" t="s">
        <v>75</v>
      </c>
      <c r="H287" s="131" t="s">
        <v>569</v>
      </c>
      <c r="I287" s="132" t="s">
        <v>49</v>
      </c>
      <c r="J287" s="147" t="s">
        <v>223</v>
      </c>
      <c r="K287" s="133">
        <v>1</v>
      </c>
      <c r="L287" s="134" t="str">
        <f>IF(ISERROR(VLOOKUP(K287,#REF!,2,FALSE))," ",VLOOKUP(K287,#REF!,2,FALSE))</f>
        <v xml:space="preserve"> </v>
      </c>
      <c r="M287" s="134" t="str">
        <f>IF(ISERROR(VLOOKUP(K287,#REF!,3,FALSE))," ",VLOOKUP(K287,#REF!,3,FALSE))</f>
        <v xml:space="preserve"> </v>
      </c>
      <c r="N287" s="135" t="s">
        <v>2554</v>
      </c>
      <c r="O287" s="179">
        <v>0</v>
      </c>
      <c r="P287" s="137" t="s">
        <v>2248</v>
      </c>
      <c r="Q287" s="138" t="s">
        <v>1175</v>
      </c>
      <c r="R287" s="137" t="s">
        <v>295</v>
      </c>
      <c r="S287" s="137" t="s">
        <v>79</v>
      </c>
      <c r="T287" s="139" t="s">
        <v>79</v>
      </c>
      <c r="U287" s="140" t="s">
        <v>79</v>
      </c>
      <c r="V287" s="165">
        <v>39050000</v>
      </c>
      <c r="W287" s="141">
        <v>0</v>
      </c>
      <c r="X287" s="142">
        <v>1</v>
      </c>
      <c r="Y287" s="148">
        <v>1656667</v>
      </c>
      <c r="Z287" s="260">
        <f t="shared" si="8"/>
        <v>40706667</v>
      </c>
      <c r="AA287" s="263">
        <v>32660000</v>
      </c>
      <c r="AB287" s="168">
        <v>44246</v>
      </c>
      <c r="AC287" s="168">
        <v>44252</v>
      </c>
      <c r="AD287" s="168">
        <v>44575</v>
      </c>
      <c r="AE287" s="143">
        <v>330</v>
      </c>
      <c r="AF287" s="143">
        <v>1</v>
      </c>
      <c r="AG287" s="170">
        <v>14</v>
      </c>
      <c r="AH287" s="171" t="s">
        <v>79</v>
      </c>
      <c r="AI287" s="169" t="s">
        <v>79</v>
      </c>
      <c r="AJ287" s="169" t="s">
        <v>79</v>
      </c>
      <c r="AK287" s="169" t="s">
        <v>79</v>
      </c>
      <c r="AL287" s="143" t="s">
        <v>79</v>
      </c>
      <c r="AM287" s="143" t="s">
        <v>79</v>
      </c>
      <c r="AN287" s="143" t="s">
        <v>2610</v>
      </c>
      <c r="AO287" s="143" t="s">
        <v>79</v>
      </c>
      <c r="AP287" s="144">
        <f t="shared" si="9"/>
        <v>0.80232557482537192</v>
      </c>
      <c r="AQ287" s="35"/>
      <c r="AR287" s="35"/>
      <c r="AS287" s="35"/>
      <c r="AT287" s="35"/>
      <c r="AU287" s="35"/>
      <c r="AV287" s="35"/>
    </row>
    <row r="288" spans="1:48" s="145" customFormat="1" ht="27.95" customHeight="1" x14ac:dyDescent="0.25">
      <c r="A288" s="126" t="s">
        <v>1670</v>
      </c>
      <c r="B288" s="126">
        <v>2021</v>
      </c>
      <c r="C288" s="126" t="s">
        <v>2952</v>
      </c>
      <c r="D288" s="127" t="s">
        <v>2953</v>
      </c>
      <c r="E288" s="128" t="s">
        <v>54</v>
      </c>
      <c r="F288" s="129" t="s">
        <v>27</v>
      </c>
      <c r="G288" s="130" t="s">
        <v>75</v>
      </c>
      <c r="H288" s="131" t="s">
        <v>570</v>
      </c>
      <c r="I288" s="132" t="s">
        <v>49</v>
      </c>
      <c r="J288" s="147" t="s">
        <v>223</v>
      </c>
      <c r="K288" s="133">
        <v>43</v>
      </c>
      <c r="L288" s="134" t="str">
        <f>IF(ISERROR(VLOOKUP(K288,#REF!,2,FALSE))," ",VLOOKUP(K288,#REF!,2,FALSE))</f>
        <v xml:space="preserve"> </v>
      </c>
      <c r="M288" s="134" t="str">
        <f>IF(ISERROR(VLOOKUP(K288,#REF!,3,FALSE))," ",VLOOKUP(K288,#REF!,3,FALSE))</f>
        <v xml:space="preserve"> </v>
      </c>
      <c r="N288" s="135" t="s">
        <v>2566</v>
      </c>
      <c r="O288" s="179">
        <v>0</v>
      </c>
      <c r="P288" s="137" t="s">
        <v>2249</v>
      </c>
      <c r="Q288" s="138" t="s">
        <v>1176</v>
      </c>
      <c r="R288" s="137" t="s">
        <v>295</v>
      </c>
      <c r="S288" s="137" t="s">
        <v>79</v>
      </c>
      <c r="T288" s="139" t="s">
        <v>79</v>
      </c>
      <c r="U288" s="140" t="s">
        <v>79</v>
      </c>
      <c r="V288" s="165">
        <v>23625000</v>
      </c>
      <c r="W288" s="141">
        <v>0</v>
      </c>
      <c r="X288" s="142">
        <v>1</v>
      </c>
      <c r="Y288" s="148">
        <v>600000</v>
      </c>
      <c r="Z288" s="260">
        <f t="shared" si="8"/>
        <v>24225000</v>
      </c>
      <c r="AA288" s="263">
        <v>20925000</v>
      </c>
      <c r="AB288" s="168">
        <v>44243</v>
      </c>
      <c r="AC288" s="168">
        <v>44249</v>
      </c>
      <c r="AD288" s="168">
        <v>44575</v>
      </c>
      <c r="AE288" s="143">
        <v>315</v>
      </c>
      <c r="AF288" s="143">
        <v>1</v>
      </c>
      <c r="AG288" s="170">
        <v>14</v>
      </c>
      <c r="AH288" s="171" t="s">
        <v>79</v>
      </c>
      <c r="AI288" s="169" t="s">
        <v>79</v>
      </c>
      <c r="AJ288" s="169" t="s">
        <v>79</v>
      </c>
      <c r="AK288" s="169" t="s">
        <v>79</v>
      </c>
      <c r="AL288" s="143" t="s">
        <v>79</v>
      </c>
      <c r="AM288" s="143" t="s">
        <v>79</v>
      </c>
      <c r="AN288" s="143" t="s">
        <v>2610</v>
      </c>
      <c r="AO288" s="143" t="s">
        <v>79</v>
      </c>
      <c r="AP288" s="144">
        <f t="shared" si="9"/>
        <v>0.86377708978328172</v>
      </c>
      <c r="AQ288" s="35"/>
      <c r="AR288" s="35"/>
      <c r="AS288" s="35"/>
      <c r="AT288" s="35"/>
      <c r="AU288" s="35"/>
      <c r="AV288" s="35"/>
    </row>
    <row r="289" spans="1:48" s="145" customFormat="1" ht="27.95" customHeight="1" x14ac:dyDescent="0.25">
      <c r="A289" s="126" t="s">
        <v>1671</v>
      </c>
      <c r="B289" s="126">
        <v>2021</v>
      </c>
      <c r="C289" s="126" t="s">
        <v>2954</v>
      </c>
      <c r="D289" s="127" t="s">
        <v>2955</v>
      </c>
      <c r="E289" s="128" t="s">
        <v>54</v>
      </c>
      <c r="F289" s="129" t="s">
        <v>27</v>
      </c>
      <c r="G289" s="130" t="s">
        <v>75</v>
      </c>
      <c r="H289" s="131" t="s">
        <v>571</v>
      </c>
      <c r="I289" s="132" t="s">
        <v>49</v>
      </c>
      <c r="J289" s="147" t="s">
        <v>223</v>
      </c>
      <c r="K289" s="133">
        <v>43</v>
      </c>
      <c r="L289" s="134" t="str">
        <f>IF(ISERROR(VLOOKUP(K289,#REF!,2,FALSE))," ",VLOOKUP(K289,#REF!,2,FALSE))</f>
        <v xml:space="preserve"> </v>
      </c>
      <c r="M289" s="134" t="str">
        <f>IF(ISERROR(VLOOKUP(K289,#REF!,3,FALSE))," ",VLOOKUP(K289,#REF!,3,FALSE))</f>
        <v xml:space="preserve"> </v>
      </c>
      <c r="N289" s="135" t="s">
        <v>2566</v>
      </c>
      <c r="O289" s="179">
        <v>0</v>
      </c>
      <c r="P289" s="137" t="s">
        <v>2250</v>
      </c>
      <c r="Q289" s="138" t="s">
        <v>1177</v>
      </c>
      <c r="R289" s="137" t="s">
        <v>295</v>
      </c>
      <c r="S289" s="137" t="s">
        <v>79</v>
      </c>
      <c r="T289" s="139" t="s">
        <v>79</v>
      </c>
      <c r="U289" s="140" t="s">
        <v>79</v>
      </c>
      <c r="V289" s="165">
        <v>23625000</v>
      </c>
      <c r="W289" s="141">
        <v>0</v>
      </c>
      <c r="X289" s="142">
        <v>1</v>
      </c>
      <c r="Y289" s="148">
        <v>975000</v>
      </c>
      <c r="Z289" s="260">
        <f t="shared" si="8"/>
        <v>24600000</v>
      </c>
      <c r="AA289" s="263">
        <v>21300000</v>
      </c>
      <c r="AB289" s="168">
        <v>44239</v>
      </c>
      <c r="AC289" s="168">
        <v>44244</v>
      </c>
      <c r="AD289" s="168">
        <v>44575</v>
      </c>
      <c r="AE289" s="143">
        <v>315</v>
      </c>
      <c r="AF289" s="143">
        <v>1</v>
      </c>
      <c r="AG289" s="170">
        <v>14</v>
      </c>
      <c r="AH289" s="171" t="s">
        <v>79</v>
      </c>
      <c r="AI289" s="169" t="s">
        <v>79</v>
      </c>
      <c r="AJ289" s="169" t="s">
        <v>79</v>
      </c>
      <c r="AK289" s="169" t="s">
        <v>79</v>
      </c>
      <c r="AL289" s="143" t="s">
        <v>79</v>
      </c>
      <c r="AM289" s="143" t="s">
        <v>79</v>
      </c>
      <c r="AN289" s="143" t="s">
        <v>2610</v>
      </c>
      <c r="AO289" s="143" t="s">
        <v>79</v>
      </c>
      <c r="AP289" s="144">
        <f t="shared" si="9"/>
        <v>0.86585365853658536</v>
      </c>
      <c r="AQ289" s="35"/>
      <c r="AR289" s="35"/>
      <c r="AS289" s="35"/>
      <c r="AT289" s="35"/>
      <c r="AU289" s="35"/>
      <c r="AV289" s="35"/>
    </row>
    <row r="290" spans="1:48" s="145" customFormat="1" ht="27.95" customHeight="1" x14ac:dyDescent="0.25">
      <c r="A290" s="126" t="s">
        <v>1672</v>
      </c>
      <c r="B290" s="126">
        <v>2021</v>
      </c>
      <c r="C290" s="126" t="s">
        <v>2956</v>
      </c>
      <c r="D290" s="127" t="s">
        <v>2957</v>
      </c>
      <c r="E290" s="128" t="s">
        <v>54</v>
      </c>
      <c r="F290" s="129" t="s">
        <v>27</v>
      </c>
      <c r="G290" s="130" t="s">
        <v>75</v>
      </c>
      <c r="H290" s="131" t="s">
        <v>572</v>
      </c>
      <c r="I290" s="132" t="s">
        <v>49</v>
      </c>
      <c r="J290" s="147" t="s">
        <v>223</v>
      </c>
      <c r="K290" s="133">
        <v>57</v>
      </c>
      <c r="L290" s="134" t="str">
        <f>IF(ISERROR(VLOOKUP(K290,#REF!,2,FALSE))," ",VLOOKUP(K290,#REF!,2,FALSE))</f>
        <v xml:space="preserve"> </v>
      </c>
      <c r="M290" s="134" t="str">
        <f>IF(ISERROR(VLOOKUP(K290,#REF!,3,FALSE))," ",VLOOKUP(K290,#REF!,3,FALSE))</f>
        <v xml:space="preserve"> </v>
      </c>
      <c r="N290" s="135" t="s">
        <v>2563</v>
      </c>
      <c r="O290" s="179">
        <v>0</v>
      </c>
      <c r="P290" s="137" t="s">
        <v>2251</v>
      </c>
      <c r="Q290" s="138" t="s">
        <v>1178</v>
      </c>
      <c r="R290" s="137" t="s">
        <v>295</v>
      </c>
      <c r="S290" s="137" t="s">
        <v>79</v>
      </c>
      <c r="T290" s="139" t="s">
        <v>79</v>
      </c>
      <c r="U290" s="140" t="s">
        <v>79</v>
      </c>
      <c r="V290" s="165">
        <v>29890000</v>
      </c>
      <c r="W290" s="141">
        <v>0</v>
      </c>
      <c r="X290" s="142"/>
      <c r="Y290" s="148"/>
      <c r="Z290" s="260">
        <f t="shared" si="8"/>
        <v>29890000</v>
      </c>
      <c r="AA290" s="263">
        <v>29890000</v>
      </c>
      <c r="AB290" s="168">
        <v>44239</v>
      </c>
      <c r="AC290" s="168">
        <v>44245</v>
      </c>
      <c r="AD290" s="168">
        <v>44456</v>
      </c>
      <c r="AE290" s="143">
        <v>210</v>
      </c>
      <c r="AF290" s="143">
        <v>0</v>
      </c>
      <c r="AG290" s="170">
        <v>0</v>
      </c>
      <c r="AH290" s="171" t="s">
        <v>79</v>
      </c>
      <c r="AI290" s="169" t="s">
        <v>79</v>
      </c>
      <c r="AJ290" s="169" t="s">
        <v>79</v>
      </c>
      <c r="AK290" s="169" t="s">
        <v>79</v>
      </c>
      <c r="AL290" s="143" t="s">
        <v>79</v>
      </c>
      <c r="AM290" s="143" t="s">
        <v>79</v>
      </c>
      <c r="AN290" s="143" t="s">
        <v>2610</v>
      </c>
      <c r="AO290" s="143" t="s">
        <v>79</v>
      </c>
      <c r="AP290" s="144">
        <f t="shared" si="9"/>
        <v>1</v>
      </c>
      <c r="AQ290" s="35"/>
      <c r="AR290" s="35"/>
      <c r="AS290" s="35"/>
      <c r="AT290" s="35"/>
      <c r="AU290" s="35"/>
      <c r="AV290" s="35"/>
    </row>
    <row r="291" spans="1:48" s="145" customFormat="1" ht="27.95" customHeight="1" x14ac:dyDescent="0.25">
      <c r="A291" s="126" t="s">
        <v>1673</v>
      </c>
      <c r="B291" s="126">
        <v>2021</v>
      </c>
      <c r="C291" s="126" t="s">
        <v>2958</v>
      </c>
      <c r="D291" s="127" t="s">
        <v>2959</v>
      </c>
      <c r="E291" s="128" t="s">
        <v>54</v>
      </c>
      <c r="F291" s="129" t="s">
        <v>27</v>
      </c>
      <c r="G291" s="130" t="s">
        <v>75</v>
      </c>
      <c r="H291" s="131" t="s">
        <v>573</v>
      </c>
      <c r="I291" s="132" t="s">
        <v>49</v>
      </c>
      <c r="J291" s="147" t="s">
        <v>223</v>
      </c>
      <c r="K291" s="133">
        <v>43</v>
      </c>
      <c r="L291" s="134" t="str">
        <f>IF(ISERROR(VLOOKUP(K291,#REF!,2,FALSE))," ",VLOOKUP(K291,#REF!,2,FALSE))</f>
        <v xml:space="preserve"> </v>
      </c>
      <c r="M291" s="134" t="str">
        <f>IF(ISERROR(VLOOKUP(K291,#REF!,3,FALSE))," ",VLOOKUP(K291,#REF!,3,FALSE))</f>
        <v xml:space="preserve"> </v>
      </c>
      <c r="N291" s="135" t="s">
        <v>2566</v>
      </c>
      <c r="O291" s="179">
        <v>0</v>
      </c>
      <c r="P291" s="137" t="s">
        <v>2252</v>
      </c>
      <c r="Q291" s="138" t="s">
        <v>1179</v>
      </c>
      <c r="R291" s="137" t="s">
        <v>295</v>
      </c>
      <c r="S291" s="137" t="s">
        <v>79</v>
      </c>
      <c r="T291" s="139" t="s">
        <v>79</v>
      </c>
      <c r="U291" s="140" t="s">
        <v>79</v>
      </c>
      <c r="V291" s="165">
        <v>37275000</v>
      </c>
      <c r="W291" s="141">
        <v>0</v>
      </c>
      <c r="X291" s="142">
        <v>1</v>
      </c>
      <c r="Y291" s="148">
        <v>1420000</v>
      </c>
      <c r="Z291" s="260">
        <f t="shared" si="8"/>
        <v>38695000</v>
      </c>
      <c r="AA291" s="263">
        <v>33488333</v>
      </c>
      <c r="AB291" s="168">
        <v>44242</v>
      </c>
      <c r="AC291" s="168">
        <v>44245</v>
      </c>
      <c r="AD291" s="168">
        <v>44575</v>
      </c>
      <c r="AE291" s="143">
        <v>315</v>
      </c>
      <c r="AF291" s="143">
        <v>1</v>
      </c>
      <c r="AG291" s="170">
        <v>15</v>
      </c>
      <c r="AH291" s="171" t="s">
        <v>79</v>
      </c>
      <c r="AI291" s="169" t="s">
        <v>79</v>
      </c>
      <c r="AJ291" s="169" t="s">
        <v>79</v>
      </c>
      <c r="AK291" s="169" t="s">
        <v>79</v>
      </c>
      <c r="AL291" s="143" t="s">
        <v>79</v>
      </c>
      <c r="AM291" s="143" t="s">
        <v>79</v>
      </c>
      <c r="AN291" s="143" t="s">
        <v>2610</v>
      </c>
      <c r="AO291" s="143" t="s">
        <v>79</v>
      </c>
      <c r="AP291" s="144">
        <f t="shared" si="9"/>
        <v>0.86544341646207523</v>
      </c>
      <c r="AQ291" s="35"/>
      <c r="AR291" s="35"/>
      <c r="AS291" s="35"/>
      <c r="AT291" s="35"/>
      <c r="AU291" s="35"/>
      <c r="AV291" s="35"/>
    </row>
    <row r="292" spans="1:48" s="145" customFormat="1" ht="27.95" customHeight="1" x14ac:dyDescent="0.25">
      <c r="A292" s="126" t="s">
        <v>1674</v>
      </c>
      <c r="B292" s="126">
        <v>2021</v>
      </c>
      <c r="C292" s="126" t="s">
        <v>2960</v>
      </c>
      <c r="D292" s="127" t="s">
        <v>2961</v>
      </c>
      <c r="E292" s="128" t="s">
        <v>54</v>
      </c>
      <c r="F292" s="129" t="s">
        <v>27</v>
      </c>
      <c r="G292" s="130" t="s">
        <v>75</v>
      </c>
      <c r="H292" s="131" t="s">
        <v>574</v>
      </c>
      <c r="I292" s="132" t="s">
        <v>49</v>
      </c>
      <c r="J292" s="147" t="s">
        <v>223</v>
      </c>
      <c r="K292" s="133">
        <v>1</v>
      </c>
      <c r="L292" s="134" t="str">
        <f>IF(ISERROR(VLOOKUP(K292,#REF!,2,FALSE))," ",VLOOKUP(K292,#REF!,2,FALSE))</f>
        <v xml:space="preserve"> </v>
      </c>
      <c r="M292" s="134" t="str">
        <f>IF(ISERROR(VLOOKUP(K292,#REF!,3,FALSE))," ",VLOOKUP(K292,#REF!,3,FALSE))</f>
        <v xml:space="preserve"> </v>
      </c>
      <c r="N292" s="135" t="s">
        <v>2554</v>
      </c>
      <c r="O292" s="179">
        <v>0</v>
      </c>
      <c r="P292" s="137" t="s">
        <v>2253</v>
      </c>
      <c r="Q292" s="138" t="s">
        <v>1180</v>
      </c>
      <c r="R292" s="137" t="s">
        <v>295</v>
      </c>
      <c r="S292" s="137" t="s">
        <v>79</v>
      </c>
      <c r="T292" s="139" t="s">
        <v>79</v>
      </c>
      <c r="U292" s="140" t="s">
        <v>79</v>
      </c>
      <c r="V292" s="165">
        <v>46970000</v>
      </c>
      <c r="W292" s="141">
        <v>-43554000</v>
      </c>
      <c r="X292" s="142"/>
      <c r="Y292" s="148"/>
      <c r="Z292" s="260">
        <f t="shared" si="8"/>
        <v>3416000</v>
      </c>
      <c r="AA292" s="263">
        <v>3416000</v>
      </c>
      <c r="AB292" s="168">
        <v>44238</v>
      </c>
      <c r="AC292" s="168">
        <v>44242</v>
      </c>
      <c r="AD292" s="168">
        <v>44575</v>
      </c>
      <c r="AE292" s="143">
        <v>330</v>
      </c>
      <c r="AF292" s="143">
        <v>1</v>
      </c>
      <c r="AG292" s="170">
        <v>15</v>
      </c>
      <c r="AH292" s="171" t="s">
        <v>79</v>
      </c>
      <c r="AI292" s="169" t="s">
        <v>79</v>
      </c>
      <c r="AJ292" s="169" t="s">
        <v>79</v>
      </c>
      <c r="AK292" s="169" t="s">
        <v>79</v>
      </c>
      <c r="AL292" s="143" t="s">
        <v>79</v>
      </c>
      <c r="AM292" s="143" t="s">
        <v>79</v>
      </c>
      <c r="AN292" s="143" t="s">
        <v>2610</v>
      </c>
      <c r="AO292" s="143" t="s">
        <v>79</v>
      </c>
      <c r="AP292" s="144">
        <f t="shared" si="9"/>
        <v>1</v>
      </c>
      <c r="AQ292" s="35"/>
      <c r="AR292" s="35"/>
      <c r="AS292" s="35"/>
      <c r="AT292" s="35"/>
      <c r="AU292" s="35"/>
      <c r="AV292" s="35"/>
    </row>
    <row r="293" spans="1:48" s="145" customFormat="1" ht="27.95" customHeight="1" x14ac:dyDescent="0.25">
      <c r="A293" s="126" t="s">
        <v>1674</v>
      </c>
      <c r="B293" s="126">
        <v>2021</v>
      </c>
      <c r="C293" s="126" t="s">
        <v>2960</v>
      </c>
      <c r="D293" s="127" t="s">
        <v>2961</v>
      </c>
      <c r="E293" s="128" t="s">
        <v>54</v>
      </c>
      <c r="F293" s="129" t="s">
        <v>27</v>
      </c>
      <c r="G293" s="130" t="s">
        <v>75</v>
      </c>
      <c r="H293" s="131" t="s">
        <v>575</v>
      </c>
      <c r="I293" s="132" t="s">
        <v>49</v>
      </c>
      <c r="J293" s="147" t="s">
        <v>223</v>
      </c>
      <c r="K293" s="133">
        <v>1</v>
      </c>
      <c r="L293" s="134" t="str">
        <f>IF(ISERROR(VLOOKUP(K293,#REF!,2,FALSE))," ",VLOOKUP(K293,#REF!,2,FALSE))</f>
        <v xml:space="preserve"> </v>
      </c>
      <c r="M293" s="134" t="str">
        <f>IF(ISERROR(VLOOKUP(K293,#REF!,3,FALSE))," ",VLOOKUP(K293,#REF!,3,FALSE))</f>
        <v xml:space="preserve"> </v>
      </c>
      <c r="N293" s="135" t="s">
        <v>2554</v>
      </c>
      <c r="O293" s="179">
        <v>0</v>
      </c>
      <c r="P293" s="137" t="s">
        <v>2254</v>
      </c>
      <c r="Q293" s="138" t="s">
        <v>1181</v>
      </c>
      <c r="R293" s="137" t="s">
        <v>295</v>
      </c>
      <c r="S293" s="137" t="s">
        <v>79</v>
      </c>
      <c r="T293" s="139" t="s">
        <v>79</v>
      </c>
      <c r="U293" s="140" t="s">
        <v>79</v>
      </c>
      <c r="V293" s="165">
        <v>43554000</v>
      </c>
      <c r="W293" s="141">
        <v>0</v>
      </c>
      <c r="X293" s="142">
        <v>1</v>
      </c>
      <c r="Y293" s="148">
        <v>2135000</v>
      </c>
      <c r="Z293" s="260">
        <f t="shared" si="8"/>
        <v>45689000</v>
      </c>
      <c r="AA293" s="263">
        <v>37291333</v>
      </c>
      <c r="AB293" s="168">
        <v>44238</v>
      </c>
      <c r="AC293" s="168">
        <v>44242</v>
      </c>
      <c r="AD293" s="168">
        <v>44575</v>
      </c>
      <c r="AE293" s="143">
        <v>330</v>
      </c>
      <c r="AF293" s="143">
        <v>1</v>
      </c>
      <c r="AG293" s="170">
        <v>15</v>
      </c>
      <c r="AH293" s="171" t="s">
        <v>79</v>
      </c>
      <c r="AI293" s="169" t="s">
        <v>79</v>
      </c>
      <c r="AJ293" s="169" t="s">
        <v>79</v>
      </c>
      <c r="AK293" s="169" t="s">
        <v>79</v>
      </c>
      <c r="AL293" s="143" t="s">
        <v>79</v>
      </c>
      <c r="AM293" s="143" t="s">
        <v>79</v>
      </c>
      <c r="AN293" s="143" t="s">
        <v>2610</v>
      </c>
      <c r="AO293" s="143" t="s">
        <v>79</v>
      </c>
      <c r="AP293" s="144">
        <f t="shared" si="9"/>
        <v>0.81619936965133844</v>
      </c>
      <c r="AQ293" s="35"/>
      <c r="AR293" s="35"/>
      <c r="AS293" s="35"/>
      <c r="AT293" s="35"/>
      <c r="AU293" s="35"/>
      <c r="AV293" s="35"/>
    </row>
    <row r="294" spans="1:48" s="145" customFormat="1" ht="27.95" customHeight="1" x14ac:dyDescent="0.25">
      <c r="A294" s="126" t="s">
        <v>1675</v>
      </c>
      <c r="B294" s="126">
        <v>2021</v>
      </c>
      <c r="C294" s="126" t="s">
        <v>2962</v>
      </c>
      <c r="D294" s="127" t="s">
        <v>2963</v>
      </c>
      <c r="E294" s="128" t="s">
        <v>54</v>
      </c>
      <c r="F294" s="129" t="s">
        <v>27</v>
      </c>
      <c r="G294" s="130" t="s">
        <v>75</v>
      </c>
      <c r="H294" s="131" t="s">
        <v>576</v>
      </c>
      <c r="I294" s="132" t="s">
        <v>49</v>
      </c>
      <c r="J294" s="147" t="s">
        <v>223</v>
      </c>
      <c r="K294" s="133">
        <v>57</v>
      </c>
      <c r="L294" s="134" t="str">
        <f>IF(ISERROR(VLOOKUP(K294,#REF!,2,FALSE))," ",VLOOKUP(K294,#REF!,2,FALSE))</f>
        <v xml:space="preserve"> </v>
      </c>
      <c r="M294" s="134" t="str">
        <f>IF(ISERROR(VLOOKUP(K294,#REF!,3,FALSE))," ",VLOOKUP(K294,#REF!,3,FALSE))</f>
        <v xml:space="preserve"> </v>
      </c>
      <c r="N294" s="135" t="s">
        <v>2563</v>
      </c>
      <c r="O294" s="179">
        <v>0</v>
      </c>
      <c r="P294" s="137" t="s">
        <v>2255</v>
      </c>
      <c r="Q294" s="138" t="s">
        <v>1182</v>
      </c>
      <c r="R294" s="137" t="s">
        <v>295</v>
      </c>
      <c r="S294" s="137" t="s">
        <v>79</v>
      </c>
      <c r="T294" s="139" t="s">
        <v>79</v>
      </c>
      <c r="U294" s="140" t="s">
        <v>79</v>
      </c>
      <c r="V294" s="165">
        <v>44660000</v>
      </c>
      <c r="W294" s="141">
        <v>0</v>
      </c>
      <c r="X294" s="142"/>
      <c r="Y294" s="148"/>
      <c r="Z294" s="260">
        <f t="shared" si="8"/>
        <v>44660000</v>
      </c>
      <c r="AA294" s="263">
        <v>44660000</v>
      </c>
      <c r="AB294" s="168">
        <v>44239</v>
      </c>
      <c r="AC294" s="168">
        <v>44244</v>
      </c>
      <c r="AD294" s="168">
        <v>44455</v>
      </c>
      <c r="AE294" s="143">
        <v>210</v>
      </c>
      <c r="AF294" s="143">
        <v>0</v>
      </c>
      <c r="AG294" s="170">
        <v>0</v>
      </c>
      <c r="AH294" s="171" t="s">
        <v>79</v>
      </c>
      <c r="AI294" s="169" t="s">
        <v>79</v>
      </c>
      <c r="AJ294" s="169" t="s">
        <v>79</v>
      </c>
      <c r="AK294" s="169" t="s">
        <v>79</v>
      </c>
      <c r="AL294" s="143" t="s">
        <v>79</v>
      </c>
      <c r="AM294" s="143" t="s">
        <v>79</v>
      </c>
      <c r="AN294" s="143" t="s">
        <v>2610</v>
      </c>
      <c r="AO294" s="143" t="s">
        <v>79</v>
      </c>
      <c r="AP294" s="144">
        <f t="shared" si="9"/>
        <v>1</v>
      </c>
      <c r="AQ294" s="35"/>
      <c r="AR294" s="35"/>
      <c r="AS294" s="35"/>
      <c r="AT294" s="35"/>
      <c r="AU294" s="35"/>
      <c r="AV294" s="35"/>
    </row>
    <row r="295" spans="1:48" s="145" customFormat="1" ht="27.95" customHeight="1" x14ac:dyDescent="0.25">
      <c r="A295" s="126" t="s">
        <v>1676</v>
      </c>
      <c r="B295" s="126">
        <v>2021</v>
      </c>
      <c r="C295" s="126" t="s">
        <v>2964</v>
      </c>
      <c r="D295" s="127" t="s">
        <v>2965</v>
      </c>
      <c r="E295" s="128" t="s">
        <v>38</v>
      </c>
      <c r="F295" s="129" t="s">
        <v>27</v>
      </c>
      <c r="G295" s="130" t="s">
        <v>76</v>
      </c>
      <c r="H295" s="131" t="s">
        <v>577</v>
      </c>
      <c r="I295" s="132" t="s">
        <v>48</v>
      </c>
      <c r="J295" s="147" t="s">
        <v>223</v>
      </c>
      <c r="K295" s="133" t="s">
        <v>79</v>
      </c>
      <c r="L295" s="134" t="str">
        <f>IF(ISERROR(VLOOKUP(K295,#REF!,2,FALSE))," ",VLOOKUP(K295,#REF!,2,FALSE))</f>
        <v xml:space="preserve"> </v>
      </c>
      <c r="M295" s="134" t="str">
        <f>IF(ISERROR(VLOOKUP(K295,#REF!,3,FALSE))," ",VLOOKUP(K295,#REF!,3,FALSE))</f>
        <v xml:space="preserve"> </v>
      </c>
      <c r="N295" s="135" t="s">
        <v>2579</v>
      </c>
      <c r="O295" s="179">
        <v>1</v>
      </c>
      <c r="P295" s="137" t="s">
        <v>2256</v>
      </c>
      <c r="Q295" s="138" t="s">
        <v>1183</v>
      </c>
      <c r="R295" s="137" t="s">
        <v>296</v>
      </c>
      <c r="S295" s="137" t="s">
        <v>79</v>
      </c>
      <c r="T295" s="139" t="s">
        <v>79</v>
      </c>
      <c r="U295" s="140" t="s">
        <v>79</v>
      </c>
      <c r="V295" s="165">
        <v>227733333</v>
      </c>
      <c r="W295" s="141">
        <v>0</v>
      </c>
      <c r="X295" s="142">
        <v>1</v>
      </c>
      <c r="Y295" s="148">
        <v>11000000</v>
      </c>
      <c r="Z295" s="260">
        <f t="shared" si="8"/>
        <v>238733333</v>
      </c>
      <c r="AA295" s="263">
        <v>206066667</v>
      </c>
      <c r="AB295" s="168">
        <v>44244</v>
      </c>
      <c r="AC295" s="168">
        <v>44247</v>
      </c>
      <c r="AD295" s="168">
        <v>44560</v>
      </c>
      <c r="AE295" s="143">
        <v>310</v>
      </c>
      <c r="AF295" s="143">
        <v>1</v>
      </c>
      <c r="AG295" s="170">
        <v>14</v>
      </c>
      <c r="AH295" s="171" t="s">
        <v>79</v>
      </c>
      <c r="AI295" s="169" t="s">
        <v>79</v>
      </c>
      <c r="AJ295" s="169" t="s">
        <v>79</v>
      </c>
      <c r="AK295" s="169" t="s">
        <v>79</v>
      </c>
      <c r="AL295" s="143" t="s">
        <v>79</v>
      </c>
      <c r="AM295" s="143" t="s">
        <v>79</v>
      </c>
      <c r="AN295" s="143" t="s">
        <v>2610</v>
      </c>
      <c r="AO295" s="143" t="s">
        <v>79</v>
      </c>
      <c r="AP295" s="144">
        <f t="shared" si="9"/>
        <v>0.86316671581006243</v>
      </c>
      <c r="AQ295" s="35"/>
      <c r="AR295" s="35"/>
      <c r="AS295" s="35"/>
      <c r="AT295" s="35"/>
      <c r="AU295" s="35"/>
      <c r="AV295" s="35"/>
    </row>
    <row r="296" spans="1:48" s="145" customFormat="1" ht="27.95" customHeight="1" x14ac:dyDescent="0.25">
      <c r="A296" s="126" t="s">
        <v>1677</v>
      </c>
      <c r="B296" s="126">
        <v>2021</v>
      </c>
      <c r="C296" s="126" t="s">
        <v>2966</v>
      </c>
      <c r="D296" s="127" t="s">
        <v>2967</v>
      </c>
      <c r="E296" s="128" t="s">
        <v>54</v>
      </c>
      <c r="F296" s="129" t="s">
        <v>27</v>
      </c>
      <c r="G296" s="130" t="s">
        <v>75</v>
      </c>
      <c r="H296" s="131" t="s">
        <v>578</v>
      </c>
      <c r="I296" s="132" t="s">
        <v>49</v>
      </c>
      <c r="J296" s="147" t="s">
        <v>223</v>
      </c>
      <c r="K296" s="133">
        <v>6</v>
      </c>
      <c r="L296" s="134" t="str">
        <f>IF(ISERROR(VLOOKUP(K296,#REF!,2,FALSE))," ",VLOOKUP(K296,#REF!,2,FALSE))</f>
        <v xml:space="preserve"> </v>
      </c>
      <c r="M296" s="134" t="str">
        <f>IF(ISERROR(VLOOKUP(K296,#REF!,3,FALSE))," ",VLOOKUP(K296,#REF!,3,FALSE))</f>
        <v xml:space="preserve"> </v>
      </c>
      <c r="N296" s="135" t="s">
        <v>2580</v>
      </c>
      <c r="O296" s="179">
        <v>0</v>
      </c>
      <c r="P296" s="137" t="s">
        <v>2257</v>
      </c>
      <c r="Q296" s="138" t="s">
        <v>1184</v>
      </c>
      <c r="R296" s="137" t="s">
        <v>295</v>
      </c>
      <c r="S296" s="137" t="s">
        <v>79</v>
      </c>
      <c r="T296" s="139" t="s">
        <v>79</v>
      </c>
      <c r="U296" s="140" t="s">
        <v>79</v>
      </c>
      <c r="V296" s="165">
        <v>42700000</v>
      </c>
      <c r="W296" s="141">
        <v>-10817333</v>
      </c>
      <c r="X296" s="142"/>
      <c r="Y296" s="148"/>
      <c r="Z296" s="260">
        <f t="shared" si="8"/>
        <v>31882667</v>
      </c>
      <c r="AA296" s="263">
        <v>31882667</v>
      </c>
      <c r="AB296" s="168">
        <v>44243</v>
      </c>
      <c r="AC296" s="168">
        <v>44244</v>
      </c>
      <c r="AD296" s="168">
        <v>44560</v>
      </c>
      <c r="AE296" s="143">
        <v>300</v>
      </c>
      <c r="AF296" s="143">
        <v>1</v>
      </c>
      <c r="AG296" s="170">
        <v>14</v>
      </c>
      <c r="AH296" s="171" t="s">
        <v>79</v>
      </c>
      <c r="AI296" s="169" t="s">
        <v>79</v>
      </c>
      <c r="AJ296" s="169" t="s">
        <v>79</v>
      </c>
      <c r="AK296" s="169" t="s">
        <v>79</v>
      </c>
      <c r="AL296" s="143" t="s">
        <v>79</v>
      </c>
      <c r="AM296" s="143" t="s">
        <v>79</v>
      </c>
      <c r="AN296" s="143" t="s">
        <v>2610</v>
      </c>
      <c r="AO296" s="143" t="s">
        <v>79</v>
      </c>
      <c r="AP296" s="144">
        <f t="shared" si="9"/>
        <v>1</v>
      </c>
      <c r="AQ296" s="35"/>
      <c r="AR296" s="35"/>
      <c r="AS296" s="35"/>
      <c r="AT296" s="35"/>
      <c r="AU296" s="35"/>
      <c r="AV296" s="35"/>
    </row>
    <row r="297" spans="1:48" s="145" customFormat="1" ht="27.95" customHeight="1" x14ac:dyDescent="0.25">
      <c r="A297" s="126" t="s">
        <v>1677</v>
      </c>
      <c r="B297" s="126">
        <v>2021</v>
      </c>
      <c r="C297" s="126" t="s">
        <v>2966</v>
      </c>
      <c r="D297" s="127" t="s">
        <v>2967</v>
      </c>
      <c r="E297" s="128" t="s">
        <v>54</v>
      </c>
      <c r="F297" s="129" t="s">
        <v>27</v>
      </c>
      <c r="G297" s="130" t="s">
        <v>75</v>
      </c>
      <c r="H297" s="131" t="s">
        <v>579</v>
      </c>
      <c r="I297" s="132" t="s">
        <v>49</v>
      </c>
      <c r="J297" s="147" t="s">
        <v>223</v>
      </c>
      <c r="K297" s="133">
        <v>6</v>
      </c>
      <c r="L297" s="134" t="str">
        <f>IF(ISERROR(VLOOKUP(K297,#REF!,2,FALSE))," ",VLOOKUP(K297,#REF!,2,FALSE))</f>
        <v xml:space="preserve"> </v>
      </c>
      <c r="M297" s="134" t="str">
        <f>IF(ISERROR(VLOOKUP(K297,#REF!,3,FALSE))," ",VLOOKUP(K297,#REF!,3,FALSE))</f>
        <v xml:space="preserve"> </v>
      </c>
      <c r="N297" s="135" t="s">
        <v>2580</v>
      </c>
      <c r="O297" s="179">
        <v>0</v>
      </c>
      <c r="P297" s="137" t="s">
        <v>2258</v>
      </c>
      <c r="Q297" s="138" t="s">
        <v>1185</v>
      </c>
      <c r="R297" s="137" t="s">
        <v>295</v>
      </c>
      <c r="S297" s="137" t="s">
        <v>79</v>
      </c>
      <c r="T297" s="139" t="s">
        <v>79</v>
      </c>
      <c r="U297" s="140" t="s">
        <v>79</v>
      </c>
      <c r="V297" s="165">
        <v>10817333</v>
      </c>
      <c r="W297" s="141">
        <v>0</v>
      </c>
      <c r="X297" s="142">
        <v>1</v>
      </c>
      <c r="Y297" s="148">
        <v>1992666</v>
      </c>
      <c r="Z297" s="260">
        <f t="shared" si="8"/>
        <v>12809999</v>
      </c>
      <c r="AA297" s="263">
        <v>8540000</v>
      </c>
      <c r="AB297" s="168">
        <v>44243</v>
      </c>
      <c r="AC297" s="168">
        <v>44244</v>
      </c>
      <c r="AD297" s="168">
        <v>44560</v>
      </c>
      <c r="AE297" s="143">
        <v>300</v>
      </c>
      <c r="AF297" s="143">
        <v>1</v>
      </c>
      <c r="AG297" s="170">
        <v>14</v>
      </c>
      <c r="AH297" s="171" t="s">
        <v>79</v>
      </c>
      <c r="AI297" s="169" t="s">
        <v>79</v>
      </c>
      <c r="AJ297" s="169" t="s">
        <v>79</v>
      </c>
      <c r="AK297" s="169" t="s">
        <v>79</v>
      </c>
      <c r="AL297" s="143" t="s">
        <v>79</v>
      </c>
      <c r="AM297" s="143" t="s">
        <v>79</v>
      </c>
      <c r="AN297" s="143" t="s">
        <v>2610</v>
      </c>
      <c r="AO297" s="143" t="s">
        <v>79</v>
      </c>
      <c r="AP297" s="144">
        <f t="shared" si="9"/>
        <v>0.66666671870934568</v>
      </c>
      <c r="AQ297" s="35"/>
      <c r="AR297" s="35"/>
      <c r="AS297" s="35"/>
      <c r="AT297" s="35"/>
      <c r="AU297" s="35"/>
      <c r="AV297" s="35"/>
    </row>
    <row r="298" spans="1:48" s="145" customFormat="1" ht="27.95" customHeight="1" x14ac:dyDescent="0.25">
      <c r="A298" s="126" t="s">
        <v>1678</v>
      </c>
      <c r="B298" s="126">
        <v>2021</v>
      </c>
      <c r="C298" s="126" t="s">
        <v>2968</v>
      </c>
      <c r="D298" s="127" t="s">
        <v>2969</v>
      </c>
      <c r="E298" s="128" t="s">
        <v>54</v>
      </c>
      <c r="F298" s="129" t="s">
        <v>27</v>
      </c>
      <c r="G298" s="130" t="s">
        <v>75</v>
      </c>
      <c r="H298" s="131" t="s">
        <v>580</v>
      </c>
      <c r="I298" s="132" t="s">
        <v>49</v>
      </c>
      <c r="J298" s="147" t="s">
        <v>223</v>
      </c>
      <c r="K298" s="133">
        <v>57</v>
      </c>
      <c r="L298" s="134" t="str">
        <f>IF(ISERROR(VLOOKUP(K298,#REF!,2,FALSE))," ",VLOOKUP(K298,#REF!,2,FALSE))</f>
        <v xml:space="preserve"> </v>
      </c>
      <c r="M298" s="134" t="str">
        <f>IF(ISERROR(VLOOKUP(K298,#REF!,3,FALSE))," ",VLOOKUP(K298,#REF!,3,FALSE))</f>
        <v xml:space="preserve"> </v>
      </c>
      <c r="N298" s="135" t="s">
        <v>2553</v>
      </c>
      <c r="O298" s="179">
        <v>0</v>
      </c>
      <c r="P298" s="137" t="s">
        <v>2259</v>
      </c>
      <c r="Q298" s="138" t="s">
        <v>1186</v>
      </c>
      <c r="R298" s="137" t="s">
        <v>295</v>
      </c>
      <c r="S298" s="137" t="s">
        <v>79</v>
      </c>
      <c r="T298" s="139" t="s">
        <v>79</v>
      </c>
      <c r="U298" s="140" t="s">
        <v>79</v>
      </c>
      <c r="V298" s="165">
        <v>42700000</v>
      </c>
      <c r="W298" s="141">
        <v>0</v>
      </c>
      <c r="X298" s="142">
        <v>1</v>
      </c>
      <c r="Y298" s="148">
        <v>1281000</v>
      </c>
      <c r="Z298" s="260">
        <f t="shared" si="8"/>
        <v>43981000</v>
      </c>
      <c r="AA298" s="263">
        <v>39711000</v>
      </c>
      <c r="AB298" s="168">
        <v>44243</v>
      </c>
      <c r="AC298" s="168">
        <v>44249</v>
      </c>
      <c r="AD298" s="168">
        <v>44560</v>
      </c>
      <c r="AE298" s="143">
        <v>300</v>
      </c>
      <c r="AF298" s="143">
        <v>1</v>
      </c>
      <c r="AG298" s="170">
        <v>9</v>
      </c>
      <c r="AH298" s="171" t="s">
        <v>79</v>
      </c>
      <c r="AI298" s="169" t="s">
        <v>79</v>
      </c>
      <c r="AJ298" s="169" t="s">
        <v>79</v>
      </c>
      <c r="AK298" s="169" t="s">
        <v>79</v>
      </c>
      <c r="AL298" s="143" t="s">
        <v>79</v>
      </c>
      <c r="AM298" s="143" t="s">
        <v>79</v>
      </c>
      <c r="AN298" s="143" t="s">
        <v>2610</v>
      </c>
      <c r="AO298" s="143" t="s">
        <v>79</v>
      </c>
      <c r="AP298" s="144">
        <f t="shared" si="9"/>
        <v>0.90291262135922334</v>
      </c>
      <c r="AQ298" s="35"/>
      <c r="AR298" s="35"/>
      <c r="AS298" s="35"/>
      <c r="AT298" s="35"/>
      <c r="AU298" s="35"/>
      <c r="AV298" s="35"/>
    </row>
    <row r="299" spans="1:48" s="145" customFormat="1" ht="27.95" customHeight="1" x14ac:dyDescent="0.25">
      <c r="A299" s="126" t="s">
        <v>1679</v>
      </c>
      <c r="B299" s="126">
        <v>2021</v>
      </c>
      <c r="C299" s="126" t="s">
        <v>2970</v>
      </c>
      <c r="D299" s="127" t="s">
        <v>2971</v>
      </c>
      <c r="E299" s="128" t="s">
        <v>54</v>
      </c>
      <c r="F299" s="129" t="s">
        <v>27</v>
      </c>
      <c r="G299" s="130" t="s">
        <v>75</v>
      </c>
      <c r="H299" s="131" t="s">
        <v>581</v>
      </c>
      <c r="I299" s="132" t="s">
        <v>49</v>
      </c>
      <c r="J299" s="147" t="s">
        <v>223</v>
      </c>
      <c r="K299" s="133">
        <v>1</v>
      </c>
      <c r="L299" s="134" t="str">
        <f>IF(ISERROR(VLOOKUP(K299,#REF!,2,FALSE))," ",VLOOKUP(K299,#REF!,2,FALSE))</f>
        <v xml:space="preserve"> </v>
      </c>
      <c r="M299" s="134" t="str">
        <f>IF(ISERROR(VLOOKUP(K299,#REF!,3,FALSE))," ",VLOOKUP(K299,#REF!,3,FALSE))</f>
        <v xml:space="preserve"> </v>
      </c>
      <c r="N299" s="135" t="s">
        <v>2554</v>
      </c>
      <c r="O299" s="179">
        <v>0</v>
      </c>
      <c r="P299" s="137" t="s">
        <v>2260</v>
      </c>
      <c r="Q299" s="138" t="s">
        <v>1187</v>
      </c>
      <c r="R299" s="137" t="s">
        <v>295</v>
      </c>
      <c r="S299" s="137" t="s">
        <v>79</v>
      </c>
      <c r="T299" s="139" t="s">
        <v>79</v>
      </c>
      <c r="U299" s="140" t="s">
        <v>79</v>
      </c>
      <c r="V299" s="165">
        <v>46970000</v>
      </c>
      <c r="W299" s="141">
        <v>0</v>
      </c>
      <c r="X299" s="142"/>
      <c r="Y299" s="148"/>
      <c r="Z299" s="260">
        <f t="shared" si="8"/>
        <v>46970000</v>
      </c>
      <c r="AA299" s="263">
        <v>40280333</v>
      </c>
      <c r="AB299" s="168">
        <v>44243</v>
      </c>
      <c r="AC299" s="168">
        <v>44245</v>
      </c>
      <c r="AD299" s="168">
        <v>44575</v>
      </c>
      <c r="AE299" s="143">
        <v>330</v>
      </c>
      <c r="AF299" s="143">
        <v>1</v>
      </c>
      <c r="AG299" s="170">
        <v>14</v>
      </c>
      <c r="AH299" s="171" t="s">
        <v>79</v>
      </c>
      <c r="AI299" s="169" t="s">
        <v>79</v>
      </c>
      <c r="AJ299" s="169" t="s">
        <v>79</v>
      </c>
      <c r="AK299" s="169" t="s">
        <v>79</v>
      </c>
      <c r="AL299" s="143" t="s">
        <v>79</v>
      </c>
      <c r="AM299" s="143" t="s">
        <v>79</v>
      </c>
      <c r="AN299" s="143" t="s">
        <v>2610</v>
      </c>
      <c r="AO299" s="143" t="s">
        <v>79</v>
      </c>
      <c r="AP299" s="144">
        <f t="shared" si="9"/>
        <v>0.85757575047902912</v>
      </c>
      <c r="AQ299" s="35"/>
      <c r="AR299" s="35"/>
      <c r="AS299" s="35"/>
      <c r="AT299" s="35"/>
      <c r="AU299" s="35"/>
      <c r="AV299" s="35"/>
    </row>
    <row r="300" spans="1:48" s="145" customFormat="1" ht="27.95" customHeight="1" x14ac:dyDescent="0.25">
      <c r="A300" s="126" t="s">
        <v>1680</v>
      </c>
      <c r="B300" s="126">
        <v>2021</v>
      </c>
      <c r="C300" s="126" t="s">
        <v>2972</v>
      </c>
      <c r="D300" s="127" t="s">
        <v>2973</v>
      </c>
      <c r="E300" s="128" t="s">
        <v>54</v>
      </c>
      <c r="F300" s="129" t="s">
        <v>27</v>
      </c>
      <c r="G300" s="130" t="s">
        <v>75</v>
      </c>
      <c r="H300" s="131" t="s">
        <v>582</v>
      </c>
      <c r="I300" s="132" t="s">
        <v>49</v>
      </c>
      <c r="J300" s="147" t="s">
        <v>223</v>
      </c>
      <c r="K300" s="133">
        <v>57</v>
      </c>
      <c r="L300" s="134" t="str">
        <f>IF(ISERROR(VLOOKUP(K300,#REF!,2,FALSE))," ",VLOOKUP(K300,#REF!,2,FALSE))</f>
        <v xml:space="preserve"> </v>
      </c>
      <c r="M300" s="134" t="str">
        <f>IF(ISERROR(VLOOKUP(K300,#REF!,3,FALSE))," ",VLOOKUP(K300,#REF!,3,FALSE))</f>
        <v xml:space="preserve"> </v>
      </c>
      <c r="N300" s="135" t="s">
        <v>2553</v>
      </c>
      <c r="O300" s="179">
        <v>0</v>
      </c>
      <c r="P300" s="137" t="s">
        <v>2261</v>
      </c>
      <c r="Q300" s="138" t="s">
        <v>1188</v>
      </c>
      <c r="R300" s="137" t="s">
        <v>295</v>
      </c>
      <c r="S300" s="137" t="s">
        <v>79</v>
      </c>
      <c r="T300" s="139" t="s">
        <v>79</v>
      </c>
      <c r="U300" s="140" t="s">
        <v>79</v>
      </c>
      <c r="V300" s="165">
        <v>42700000</v>
      </c>
      <c r="W300" s="141">
        <v>0</v>
      </c>
      <c r="X300" s="142"/>
      <c r="Y300" s="148"/>
      <c r="Z300" s="260">
        <f t="shared" si="8"/>
        <v>42700000</v>
      </c>
      <c r="AA300" s="263">
        <v>39284000</v>
      </c>
      <c r="AB300" s="168">
        <v>44244</v>
      </c>
      <c r="AC300" s="168">
        <v>44252</v>
      </c>
      <c r="AD300" s="168">
        <v>44554</v>
      </c>
      <c r="AE300" s="143">
        <v>300</v>
      </c>
      <c r="AF300" s="143">
        <v>0</v>
      </c>
      <c r="AG300" s="170">
        <v>0</v>
      </c>
      <c r="AH300" s="171" t="s">
        <v>79</v>
      </c>
      <c r="AI300" s="169" t="s">
        <v>79</v>
      </c>
      <c r="AJ300" s="169" t="s">
        <v>79</v>
      </c>
      <c r="AK300" s="169" t="s">
        <v>79</v>
      </c>
      <c r="AL300" s="143" t="s">
        <v>79</v>
      </c>
      <c r="AM300" s="143" t="s">
        <v>79</v>
      </c>
      <c r="AN300" s="143" t="s">
        <v>2610</v>
      </c>
      <c r="AO300" s="143" t="s">
        <v>79</v>
      </c>
      <c r="AP300" s="144">
        <f t="shared" si="9"/>
        <v>0.92</v>
      </c>
      <c r="AQ300" s="35"/>
      <c r="AR300" s="35"/>
      <c r="AS300" s="35"/>
      <c r="AT300" s="35"/>
      <c r="AU300" s="35"/>
      <c r="AV300" s="35"/>
    </row>
    <row r="301" spans="1:48" s="145" customFormat="1" ht="27.95" customHeight="1" x14ac:dyDescent="0.25">
      <c r="A301" s="126" t="s">
        <v>1681</v>
      </c>
      <c r="B301" s="126">
        <v>2021</v>
      </c>
      <c r="C301" s="126" t="s">
        <v>2974</v>
      </c>
      <c r="D301" s="127" t="s">
        <v>2975</v>
      </c>
      <c r="E301" s="128" t="s">
        <v>54</v>
      </c>
      <c r="F301" s="129" t="s">
        <v>27</v>
      </c>
      <c r="G301" s="130" t="s">
        <v>75</v>
      </c>
      <c r="H301" s="131" t="s">
        <v>583</v>
      </c>
      <c r="I301" s="132" t="s">
        <v>49</v>
      </c>
      <c r="J301" s="147" t="s">
        <v>223</v>
      </c>
      <c r="K301" s="133">
        <v>57</v>
      </c>
      <c r="L301" s="134" t="str">
        <f>IF(ISERROR(VLOOKUP(K301,#REF!,2,FALSE))," ",VLOOKUP(K301,#REF!,2,FALSE))</f>
        <v xml:space="preserve"> </v>
      </c>
      <c r="M301" s="134" t="str">
        <f>IF(ISERROR(VLOOKUP(K301,#REF!,3,FALSE))," ",VLOOKUP(K301,#REF!,3,FALSE))</f>
        <v xml:space="preserve"> </v>
      </c>
      <c r="N301" s="135" t="s">
        <v>2553</v>
      </c>
      <c r="O301" s="179">
        <v>0</v>
      </c>
      <c r="P301" s="137" t="s">
        <v>2262</v>
      </c>
      <c r="Q301" s="138" t="s">
        <v>1189</v>
      </c>
      <c r="R301" s="137" t="s">
        <v>295</v>
      </c>
      <c r="S301" s="137" t="s">
        <v>79</v>
      </c>
      <c r="T301" s="139" t="s">
        <v>79</v>
      </c>
      <c r="U301" s="140" t="s">
        <v>79</v>
      </c>
      <c r="V301" s="165">
        <v>44835000</v>
      </c>
      <c r="W301" s="141">
        <v>-284667</v>
      </c>
      <c r="X301" s="142"/>
      <c r="Y301" s="148"/>
      <c r="Z301" s="260">
        <f t="shared" si="8"/>
        <v>44550333</v>
      </c>
      <c r="AA301" s="263">
        <v>40280333</v>
      </c>
      <c r="AB301" s="168">
        <v>44244</v>
      </c>
      <c r="AC301" s="168">
        <v>44245</v>
      </c>
      <c r="AD301" s="168">
        <v>44561</v>
      </c>
      <c r="AE301" s="143">
        <v>315</v>
      </c>
      <c r="AF301" s="143">
        <v>0</v>
      </c>
      <c r="AG301" s="170">
        <v>0</v>
      </c>
      <c r="AH301" s="171" t="s">
        <v>79</v>
      </c>
      <c r="AI301" s="169" t="s">
        <v>79</v>
      </c>
      <c r="AJ301" s="169" t="s">
        <v>79</v>
      </c>
      <c r="AK301" s="169" t="s">
        <v>79</v>
      </c>
      <c r="AL301" s="143" t="s">
        <v>79</v>
      </c>
      <c r="AM301" s="143" t="s">
        <v>79</v>
      </c>
      <c r="AN301" s="143" t="s">
        <v>2610</v>
      </c>
      <c r="AO301" s="143" t="s">
        <v>79</v>
      </c>
      <c r="AP301" s="144">
        <f t="shared" si="9"/>
        <v>0.9041533539154466</v>
      </c>
      <c r="AQ301" s="35"/>
      <c r="AR301" s="35"/>
      <c r="AS301" s="35"/>
      <c r="AT301" s="35"/>
      <c r="AU301" s="35"/>
      <c r="AV301" s="35"/>
    </row>
    <row r="302" spans="1:48" s="145" customFormat="1" ht="27.95" customHeight="1" x14ac:dyDescent="0.25">
      <c r="A302" s="126" t="s">
        <v>1682</v>
      </c>
      <c r="B302" s="126">
        <v>2021</v>
      </c>
      <c r="C302" s="126" t="s">
        <v>2976</v>
      </c>
      <c r="D302" s="127" t="s">
        <v>2977</v>
      </c>
      <c r="E302" s="128" t="s">
        <v>54</v>
      </c>
      <c r="F302" s="129" t="s">
        <v>27</v>
      </c>
      <c r="G302" s="130" t="s">
        <v>75</v>
      </c>
      <c r="H302" s="131" t="s">
        <v>584</v>
      </c>
      <c r="I302" s="132" t="s">
        <v>49</v>
      </c>
      <c r="J302" s="147" t="s">
        <v>223</v>
      </c>
      <c r="K302" s="133">
        <v>57</v>
      </c>
      <c r="L302" s="134" t="str">
        <f>IF(ISERROR(VLOOKUP(K302,#REF!,2,FALSE))," ",VLOOKUP(K302,#REF!,2,FALSE))</f>
        <v xml:space="preserve"> </v>
      </c>
      <c r="M302" s="134" t="str">
        <f>IF(ISERROR(VLOOKUP(K302,#REF!,3,FALSE))," ",VLOOKUP(K302,#REF!,3,FALSE))</f>
        <v xml:space="preserve"> </v>
      </c>
      <c r="N302" s="135" t="s">
        <v>2553</v>
      </c>
      <c r="O302" s="179">
        <v>0</v>
      </c>
      <c r="P302" s="137" t="s">
        <v>2263</v>
      </c>
      <c r="Q302" s="138" t="s">
        <v>1190</v>
      </c>
      <c r="R302" s="137" t="s">
        <v>295</v>
      </c>
      <c r="S302" s="137" t="s">
        <v>79</v>
      </c>
      <c r="T302" s="139" t="s">
        <v>79</v>
      </c>
      <c r="U302" s="140" t="s">
        <v>79</v>
      </c>
      <c r="V302" s="165">
        <v>24750000</v>
      </c>
      <c r="W302" s="141">
        <v>-2850000</v>
      </c>
      <c r="X302" s="142"/>
      <c r="Y302" s="148"/>
      <c r="Z302" s="260">
        <f t="shared" si="8"/>
        <v>21900000</v>
      </c>
      <c r="AA302" s="263">
        <v>19650000</v>
      </c>
      <c r="AB302" s="168">
        <v>44251</v>
      </c>
      <c r="AC302" s="168">
        <v>44264</v>
      </c>
      <c r="AD302" s="168">
        <v>44561</v>
      </c>
      <c r="AE302" s="143">
        <v>330</v>
      </c>
      <c r="AF302" s="143">
        <v>0</v>
      </c>
      <c r="AG302" s="170">
        <v>0</v>
      </c>
      <c r="AH302" s="171" t="s">
        <v>79</v>
      </c>
      <c r="AI302" s="169" t="s">
        <v>79</v>
      </c>
      <c r="AJ302" s="169" t="s">
        <v>79</v>
      </c>
      <c r="AK302" s="169" t="s">
        <v>79</v>
      </c>
      <c r="AL302" s="143" t="s">
        <v>79</v>
      </c>
      <c r="AM302" s="143" t="s">
        <v>79</v>
      </c>
      <c r="AN302" s="143" t="s">
        <v>2610</v>
      </c>
      <c r="AO302" s="143" t="s">
        <v>79</v>
      </c>
      <c r="AP302" s="144">
        <f t="shared" si="9"/>
        <v>0.89726027397260277</v>
      </c>
      <c r="AQ302" s="35"/>
      <c r="AR302" s="35"/>
      <c r="AS302" s="35"/>
      <c r="AT302" s="35"/>
      <c r="AU302" s="35"/>
      <c r="AV302" s="35"/>
    </row>
    <row r="303" spans="1:48" s="145" customFormat="1" ht="27.95" customHeight="1" x14ac:dyDescent="0.25">
      <c r="A303" s="126" t="s">
        <v>1683</v>
      </c>
      <c r="B303" s="126">
        <v>2021</v>
      </c>
      <c r="C303" s="126" t="s">
        <v>2978</v>
      </c>
      <c r="D303" s="127" t="s">
        <v>2979</v>
      </c>
      <c r="E303" s="128" t="s">
        <v>54</v>
      </c>
      <c r="F303" s="129" t="s">
        <v>27</v>
      </c>
      <c r="G303" s="130" t="s">
        <v>75</v>
      </c>
      <c r="H303" s="131" t="s">
        <v>585</v>
      </c>
      <c r="I303" s="132" t="s">
        <v>49</v>
      </c>
      <c r="J303" s="147" t="s">
        <v>223</v>
      </c>
      <c r="K303" s="133">
        <v>6</v>
      </c>
      <c r="L303" s="134" t="str">
        <f>IF(ISERROR(VLOOKUP(K303,#REF!,2,FALSE))," ",VLOOKUP(K303,#REF!,2,FALSE))</f>
        <v xml:space="preserve"> </v>
      </c>
      <c r="M303" s="134" t="str">
        <f>IF(ISERROR(VLOOKUP(K303,#REF!,3,FALSE))," ",VLOOKUP(K303,#REF!,3,FALSE))</f>
        <v xml:space="preserve"> </v>
      </c>
      <c r="N303" s="135" t="s">
        <v>2564</v>
      </c>
      <c r="O303" s="179">
        <v>0</v>
      </c>
      <c r="P303" s="137" t="s">
        <v>2264</v>
      </c>
      <c r="Q303" s="138" t="s">
        <v>1191</v>
      </c>
      <c r="R303" s="137" t="s">
        <v>295</v>
      </c>
      <c r="S303" s="137" t="s">
        <v>79</v>
      </c>
      <c r="T303" s="139" t="s">
        <v>79</v>
      </c>
      <c r="U303" s="140" t="s">
        <v>79</v>
      </c>
      <c r="V303" s="165">
        <v>35500000</v>
      </c>
      <c r="W303" s="141">
        <v>0</v>
      </c>
      <c r="X303" s="142"/>
      <c r="Y303" s="148"/>
      <c r="Z303" s="260">
        <f t="shared" si="8"/>
        <v>35500000</v>
      </c>
      <c r="AA303" s="263">
        <v>35500000</v>
      </c>
      <c r="AB303" s="168">
        <v>44249</v>
      </c>
      <c r="AC303" s="168">
        <v>44251</v>
      </c>
      <c r="AD303" s="168">
        <v>44553</v>
      </c>
      <c r="AE303" s="143">
        <v>300</v>
      </c>
      <c r="AF303" s="143">
        <v>0</v>
      </c>
      <c r="AG303" s="170">
        <v>0</v>
      </c>
      <c r="AH303" s="171" t="s">
        <v>79</v>
      </c>
      <c r="AI303" s="169" t="s">
        <v>79</v>
      </c>
      <c r="AJ303" s="169" t="s">
        <v>79</v>
      </c>
      <c r="AK303" s="169" t="s">
        <v>79</v>
      </c>
      <c r="AL303" s="143" t="s">
        <v>79</v>
      </c>
      <c r="AM303" s="143" t="s">
        <v>79</v>
      </c>
      <c r="AN303" s="143" t="s">
        <v>2610</v>
      </c>
      <c r="AO303" s="143" t="s">
        <v>79</v>
      </c>
      <c r="AP303" s="144">
        <f t="shared" si="9"/>
        <v>1</v>
      </c>
      <c r="AQ303" s="35"/>
      <c r="AR303" s="35"/>
      <c r="AS303" s="35"/>
      <c r="AT303" s="35"/>
      <c r="AU303" s="35"/>
      <c r="AV303" s="35"/>
    </row>
    <row r="304" spans="1:48" s="145" customFormat="1" ht="27.95" customHeight="1" x14ac:dyDescent="0.25">
      <c r="A304" s="126" t="s">
        <v>1684</v>
      </c>
      <c r="B304" s="126">
        <v>2021</v>
      </c>
      <c r="C304" s="126" t="s">
        <v>2980</v>
      </c>
      <c r="D304" s="127" t="s">
        <v>2981</v>
      </c>
      <c r="E304" s="128" t="s">
        <v>54</v>
      </c>
      <c r="F304" s="129" t="s">
        <v>27</v>
      </c>
      <c r="G304" s="130" t="s">
        <v>75</v>
      </c>
      <c r="H304" s="131" t="s">
        <v>586</v>
      </c>
      <c r="I304" s="132" t="s">
        <v>49</v>
      </c>
      <c r="J304" s="147" t="s">
        <v>223</v>
      </c>
      <c r="K304" s="133">
        <v>57</v>
      </c>
      <c r="L304" s="134" t="str">
        <f>IF(ISERROR(VLOOKUP(K304,#REF!,2,FALSE))," ",VLOOKUP(K304,#REF!,2,FALSE))</f>
        <v xml:space="preserve"> </v>
      </c>
      <c r="M304" s="134" t="str">
        <f>IF(ISERROR(VLOOKUP(K304,#REF!,3,FALSE))," ",VLOOKUP(K304,#REF!,3,FALSE))</f>
        <v xml:space="preserve"> </v>
      </c>
      <c r="N304" s="135" t="s">
        <v>2553</v>
      </c>
      <c r="O304" s="179">
        <v>0</v>
      </c>
      <c r="P304" s="137" t="s">
        <v>2265</v>
      </c>
      <c r="Q304" s="138" t="s">
        <v>1192</v>
      </c>
      <c r="R304" s="137" t="s">
        <v>295</v>
      </c>
      <c r="S304" s="137" t="s">
        <v>79</v>
      </c>
      <c r="T304" s="139" t="s">
        <v>79</v>
      </c>
      <c r="U304" s="140" t="s">
        <v>79</v>
      </c>
      <c r="V304" s="165">
        <v>26250000</v>
      </c>
      <c r="W304" s="141">
        <v>0</v>
      </c>
      <c r="X304" s="142">
        <v>1</v>
      </c>
      <c r="Y304" s="148">
        <v>583333</v>
      </c>
      <c r="Z304" s="260">
        <f t="shared" si="8"/>
        <v>26833333</v>
      </c>
      <c r="AA304" s="263">
        <v>23166667</v>
      </c>
      <c r="AB304" s="168">
        <v>44246</v>
      </c>
      <c r="AC304" s="168">
        <v>44250</v>
      </c>
      <c r="AD304" s="168">
        <v>44575</v>
      </c>
      <c r="AE304" s="143">
        <v>315</v>
      </c>
      <c r="AF304" s="143">
        <v>1</v>
      </c>
      <c r="AG304" s="170">
        <v>14</v>
      </c>
      <c r="AH304" s="171" t="s">
        <v>79</v>
      </c>
      <c r="AI304" s="169" t="s">
        <v>79</v>
      </c>
      <c r="AJ304" s="169" t="s">
        <v>79</v>
      </c>
      <c r="AK304" s="169" t="s">
        <v>79</v>
      </c>
      <c r="AL304" s="143" t="s">
        <v>79</v>
      </c>
      <c r="AM304" s="143" t="s">
        <v>79</v>
      </c>
      <c r="AN304" s="143" t="s">
        <v>2610</v>
      </c>
      <c r="AO304" s="143" t="s">
        <v>79</v>
      </c>
      <c r="AP304" s="144">
        <f t="shared" si="9"/>
        <v>0.86335406041433616</v>
      </c>
      <c r="AQ304" s="35"/>
      <c r="AR304" s="35"/>
      <c r="AS304" s="35"/>
      <c r="AT304" s="35"/>
      <c r="AU304" s="35"/>
      <c r="AV304" s="35"/>
    </row>
    <row r="305" spans="1:48" s="145" customFormat="1" ht="27.95" customHeight="1" x14ac:dyDescent="0.25">
      <c r="A305" s="126" t="s">
        <v>1685</v>
      </c>
      <c r="B305" s="126">
        <v>2021</v>
      </c>
      <c r="C305" s="126" t="s">
        <v>2982</v>
      </c>
      <c r="D305" s="127" t="s">
        <v>2983</v>
      </c>
      <c r="E305" s="128" t="s">
        <v>54</v>
      </c>
      <c r="F305" s="129" t="s">
        <v>27</v>
      </c>
      <c r="G305" s="130" t="s">
        <v>75</v>
      </c>
      <c r="H305" s="131" t="s">
        <v>587</v>
      </c>
      <c r="I305" s="132" t="s">
        <v>49</v>
      </c>
      <c r="J305" s="147" t="s">
        <v>223</v>
      </c>
      <c r="K305" s="133">
        <v>57</v>
      </c>
      <c r="L305" s="134" t="str">
        <f>IF(ISERROR(VLOOKUP(K305,#REF!,2,FALSE))," ",VLOOKUP(K305,#REF!,2,FALSE))</f>
        <v xml:space="preserve"> </v>
      </c>
      <c r="M305" s="134" t="str">
        <f>IF(ISERROR(VLOOKUP(K305,#REF!,3,FALSE))," ",VLOOKUP(K305,#REF!,3,FALSE))</f>
        <v xml:space="preserve"> </v>
      </c>
      <c r="N305" s="135" t="s">
        <v>2563</v>
      </c>
      <c r="O305" s="179">
        <v>0</v>
      </c>
      <c r="P305" s="137" t="s">
        <v>2266</v>
      </c>
      <c r="Q305" s="138" t="s">
        <v>1193</v>
      </c>
      <c r="R305" s="137" t="s">
        <v>295</v>
      </c>
      <c r="S305" s="137" t="s">
        <v>79</v>
      </c>
      <c r="T305" s="139" t="s">
        <v>79</v>
      </c>
      <c r="U305" s="140" t="s">
        <v>79</v>
      </c>
      <c r="V305" s="165">
        <v>29890000</v>
      </c>
      <c r="W305" s="141">
        <v>0</v>
      </c>
      <c r="X305" s="142"/>
      <c r="Y305" s="148"/>
      <c r="Z305" s="260">
        <f t="shared" si="8"/>
        <v>29890000</v>
      </c>
      <c r="AA305" s="263">
        <v>29890000</v>
      </c>
      <c r="AB305" s="168">
        <v>44246</v>
      </c>
      <c r="AC305" s="168">
        <v>44251</v>
      </c>
      <c r="AD305" s="168">
        <v>44462</v>
      </c>
      <c r="AE305" s="143">
        <v>210</v>
      </c>
      <c r="AF305" s="143">
        <v>0</v>
      </c>
      <c r="AG305" s="170">
        <v>0</v>
      </c>
      <c r="AH305" s="171" t="s">
        <v>79</v>
      </c>
      <c r="AI305" s="169" t="s">
        <v>79</v>
      </c>
      <c r="AJ305" s="169" t="s">
        <v>79</v>
      </c>
      <c r="AK305" s="169" t="s">
        <v>79</v>
      </c>
      <c r="AL305" s="143" t="s">
        <v>79</v>
      </c>
      <c r="AM305" s="143" t="s">
        <v>79</v>
      </c>
      <c r="AN305" s="143" t="s">
        <v>2610</v>
      </c>
      <c r="AO305" s="143" t="s">
        <v>79</v>
      </c>
      <c r="AP305" s="144">
        <f t="shared" si="9"/>
        <v>1</v>
      </c>
      <c r="AQ305" s="35"/>
      <c r="AR305" s="35"/>
      <c r="AS305" s="35"/>
      <c r="AT305" s="35"/>
      <c r="AU305" s="35"/>
      <c r="AV305" s="35"/>
    </row>
    <row r="306" spans="1:48" s="145" customFormat="1" ht="27.95" customHeight="1" x14ac:dyDescent="0.25">
      <c r="A306" s="126" t="s">
        <v>1686</v>
      </c>
      <c r="B306" s="126">
        <v>2021</v>
      </c>
      <c r="C306" s="126" t="s">
        <v>2984</v>
      </c>
      <c r="D306" s="127" t="s">
        <v>2985</v>
      </c>
      <c r="E306" s="128" t="s">
        <v>54</v>
      </c>
      <c r="F306" s="129" t="s">
        <v>27</v>
      </c>
      <c r="G306" s="130" t="s">
        <v>75</v>
      </c>
      <c r="H306" s="131" t="s">
        <v>588</v>
      </c>
      <c r="I306" s="132" t="s">
        <v>49</v>
      </c>
      <c r="J306" s="147" t="s">
        <v>223</v>
      </c>
      <c r="K306" s="133">
        <v>57</v>
      </c>
      <c r="L306" s="134" t="str">
        <f>IF(ISERROR(VLOOKUP(K306,#REF!,2,FALSE))," ",VLOOKUP(K306,#REF!,2,FALSE))</f>
        <v xml:space="preserve"> </v>
      </c>
      <c r="M306" s="134" t="str">
        <f>IF(ISERROR(VLOOKUP(K306,#REF!,3,FALSE))," ",VLOOKUP(K306,#REF!,3,FALSE))</f>
        <v xml:space="preserve"> </v>
      </c>
      <c r="N306" s="135" t="s">
        <v>2563</v>
      </c>
      <c r="O306" s="179">
        <v>0</v>
      </c>
      <c r="P306" s="137" t="s">
        <v>2267</v>
      </c>
      <c r="Q306" s="138" t="s">
        <v>1194</v>
      </c>
      <c r="R306" s="137" t="s">
        <v>295</v>
      </c>
      <c r="S306" s="137" t="s">
        <v>79</v>
      </c>
      <c r="T306" s="139" t="s">
        <v>79</v>
      </c>
      <c r="U306" s="140" t="s">
        <v>79</v>
      </c>
      <c r="V306" s="165">
        <v>29890000</v>
      </c>
      <c r="W306" s="141">
        <v>0</v>
      </c>
      <c r="X306" s="142"/>
      <c r="Y306" s="148"/>
      <c r="Z306" s="260">
        <f t="shared" si="8"/>
        <v>29890000</v>
      </c>
      <c r="AA306" s="263">
        <v>13664000</v>
      </c>
      <c r="AB306" s="168">
        <v>44246</v>
      </c>
      <c r="AC306" s="168">
        <v>44252</v>
      </c>
      <c r="AD306" s="168">
        <v>44463</v>
      </c>
      <c r="AE306" s="143">
        <v>210</v>
      </c>
      <c r="AF306" s="143">
        <v>0</v>
      </c>
      <c r="AG306" s="170">
        <v>0</v>
      </c>
      <c r="AH306" s="171" t="s">
        <v>79</v>
      </c>
      <c r="AI306" s="169" t="s">
        <v>79</v>
      </c>
      <c r="AJ306" s="169" t="s">
        <v>79</v>
      </c>
      <c r="AK306" s="169" t="s">
        <v>79</v>
      </c>
      <c r="AL306" s="143" t="s">
        <v>79</v>
      </c>
      <c r="AM306" s="143" t="s">
        <v>79</v>
      </c>
      <c r="AN306" s="143" t="s">
        <v>2610</v>
      </c>
      <c r="AO306" s="143" t="s">
        <v>79</v>
      </c>
      <c r="AP306" s="144">
        <f t="shared" si="9"/>
        <v>0.45714285714285713</v>
      </c>
      <c r="AQ306" s="35"/>
      <c r="AR306" s="35"/>
      <c r="AS306" s="35"/>
      <c r="AT306" s="35"/>
      <c r="AU306" s="35"/>
      <c r="AV306" s="35"/>
    </row>
    <row r="307" spans="1:48" s="145" customFormat="1" ht="27.95" customHeight="1" x14ac:dyDescent="0.25">
      <c r="A307" s="126" t="s">
        <v>1687</v>
      </c>
      <c r="B307" s="126">
        <v>2021</v>
      </c>
      <c r="C307" s="126" t="s">
        <v>2986</v>
      </c>
      <c r="D307" s="127" t="s">
        <v>2987</v>
      </c>
      <c r="E307" s="128" t="s">
        <v>54</v>
      </c>
      <c r="F307" s="129" t="s">
        <v>27</v>
      </c>
      <c r="G307" s="130" t="s">
        <v>75</v>
      </c>
      <c r="H307" s="131" t="s">
        <v>589</v>
      </c>
      <c r="I307" s="132" t="s">
        <v>49</v>
      </c>
      <c r="J307" s="147" t="s">
        <v>223</v>
      </c>
      <c r="K307" s="133">
        <v>57</v>
      </c>
      <c r="L307" s="134" t="str">
        <f>IF(ISERROR(VLOOKUP(K307,#REF!,2,FALSE))," ",VLOOKUP(K307,#REF!,2,FALSE))</f>
        <v xml:space="preserve"> </v>
      </c>
      <c r="M307" s="134" t="str">
        <f>IF(ISERROR(VLOOKUP(K307,#REF!,3,FALSE))," ",VLOOKUP(K307,#REF!,3,FALSE))</f>
        <v xml:space="preserve"> </v>
      </c>
      <c r="N307" s="135" t="s">
        <v>2563</v>
      </c>
      <c r="O307" s="179">
        <v>0</v>
      </c>
      <c r="P307" s="137" t="s">
        <v>2268</v>
      </c>
      <c r="Q307" s="138" t="s">
        <v>1195</v>
      </c>
      <c r="R307" s="137" t="s">
        <v>295</v>
      </c>
      <c r="S307" s="137" t="s">
        <v>79</v>
      </c>
      <c r="T307" s="139" t="s">
        <v>79</v>
      </c>
      <c r="U307" s="140" t="s">
        <v>79</v>
      </c>
      <c r="V307" s="165">
        <v>38500000</v>
      </c>
      <c r="W307" s="141">
        <v>0</v>
      </c>
      <c r="X307" s="142"/>
      <c r="Y307" s="148"/>
      <c r="Z307" s="260">
        <f t="shared" si="8"/>
        <v>38500000</v>
      </c>
      <c r="AA307" s="263">
        <v>38500000</v>
      </c>
      <c r="AB307" s="168">
        <v>44245</v>
      </c>
      <c r="AC307" s="168">
        <v>44250</v>
      </c>
      <c r="AD307" s="168">
        <v>44461</v>
      </c>
      <c r="AE307" s="143">
        <v>210</v>
      </c>
      <c r="AF307" s="143">
        <v>0</v>
      </c>
      <c r="AG307" s="170">
        <v>0</v>
      </c>
      <c r="AH307" s="171" t="s">
        <v>79</v>
      </c>
      <c r="AI307" s="169" t="s">
        <v>79</v>
      </c>
      <c r="AJ307" s="169" t="s">
        <v>79</v>
      </c>
      <c r="AK307" s="169" t="s">
        <v>79</v>
      </c>
      <c r="AL307" s="143" t="s">
        <v>79</v>
      </c>
      <c r="AM307" s="143" t="s">
        <v>79</v>
      </c>
      <c r="AN307" s="143" t="s">
        <v>2610</v>
      </c>
      <c r="AO307" s="143" t="s">
        <v>79</v>
      </c>
      <c r="AP307" s="144">
        <f t="shared" si="9"/>
        <v>1</v>
      </c>
      <c r="AQ307" s="35"/>
      <c r="AR307" s="35"/>
      <c r="AS307" s="35"/>
      <c r="AT307" s="35"/>
      <c r="AU307" s="35"/>
      <c r="AV307" s="35"/>
    </row>
    <row r="308" spans="1:48" s="145" customFormat="1" ht="27.95" customHeight="1" x14ac:dyDescent="0.25">
      <c r="A308" s="126" t="s">
        <v>1688</v>
      </c>
      <c r="B308" s="126">
        <v>2021</v>
      </c>
      <c r="C308" s="126" t="s">
        <v>2988</v>
      </c>
      <c r="D308" s="127" t="s">
        <v>2989</v>
      </c>
      <c r="E308" s="128" t="s">
        <v>54</v>
      </c>
      <c r="F308" s="129" t="s">
        <v>27</v>
      </c>
      <c r="G308" s="130" t="s">
        <v>75</v>
      </c>
      <c r="H308" s="131" t="s">
        <v>590</v>
      </c>
      <c r="I308" s="132" t="s">
        <v>49</v>
      </c>
      <c r="J308" s="147" t="s">
        <v>223</v>
      </c>
      <c r="K308" s="133">
        <v>57</v>
      </c>
      <c r="L308" s="134" t="str">
        <f>IF(ISERROR(VLOOKUP(K308,#REF!,2,FALSE))," ",VLOOKUP(K308,#REF!,2,FALSE))</f>
        <v xml:space="preserve"> </v>
      </c>
      <c r="M308" s="134" t="str">
        <f>IF(ISERROR(VLOOKUP(K308,#REF!,3,FALSE))," ",VLOOKUP(K308,#REF!,3,FALSE))</f>
        <v xml:space="preserve"> </v>
      </c>
      <c r="N308" s="135" t="s">
        <v>2563</v>
      </c>
      <c r="O308" s="179">
        <v>0</v>
      </c>
      <c r="P308" s="137" t="s">
        <v>2269</v>
      </c>
      <c r="Q308" s="138" t="s">
        <v>1196</v>
      </c>
      <c r="R308" s="137" t="s">
        <v>295</v>
      </c>
      <c r="S308" s="137" t="s">
        <v>79</v>
      </c>
      <c r="T308" s="139" t="s">
        <v>79</v>
      </c>
      <c r="U308" s="140" t="s">
        <v>79</v>
      </c>
      <c r="V308" s="165">
        <v>15750000</v>
      </c>
      <c r="W308" s="141">
        <v>0</v>
      </c>
      <c r="X308" s="142"/>
      <c r="Y308" s="148"/>
      <c r="Z308" s="260">
        <f t="shared" si="8"/>
        <v>15750000</v>
      </c>
      <c r="AA308" s="263">
        <v>15750000</v>
      </c>
      <c r="AB308" s="168">
        <v>44249</v>
      </c>
      <c r="AC308" s="168">
        <v>44252</v>
      </c>
      <c r="AD308" s="168">
        <v>44463</v>
      </c>
      <c r="AE308" s="143">
        <v>210</v>
      </c>
      <c r="AF308" s="143">
        <v>0</v>
      </c>
      <c r="AG308" s="170">
        <v>0</v>
      </c>
      <c r="AH308" s="171" t="s">
        <v>79</v>
      </c>
      <c r="AI308" s="169" t="s">
        <v>79</v>
      </c>
      <c r="AJ308" s="169" t="s">
        <v>79</v>
      </c>
      <c r="AK308" s="169" t="s">
        <v>79</v>
      </c>
      <c r="AL308" s="143" t="s">
        <v>79</v>
      </c>
      <c r="AM308" s="143" t="s">
        <v>79</v>
      </c>
      <c r="AN308" s="143" t="s">
        <v>2610</v>
      </c>
      <c r="AO308" s="143" t="s">
        <v>79</v>
      </c>
      <c r="AP308" s="144">
        <f t="shared" si="9"/>
        <v>1</v>
      </c>
      <c r="AQ308" s="35"/>
      <c r="AR308" s="35"/>
      <c r="AS308" s="35"/>
      <c r="AT308" s="35"/>
      <c r="AU308" s="35"/>
      <c r="AV308" s="35"/>
    </row>
    <row r="309" spans="1:48" s="145" customFormat="1" ht="27.95" customHeight="1" x14ac:dyDescent="0.25">
      <c r="A309" s="126" t="s">
        <v>1689</v>
      </c>
      <c r="B309" s="126">
        <v>2021</v>
      </c>
      <c r="C309" s="126" t="s">
        <v>2990</v>
      </c>
      <c r="D309" s="127" t="s">
        <v>2991</v>
      </c>
      <c r="E309" s="128" t="s">
        <v>54</v>
      </c>
      <c r="F309" s="129" t="s">
        <v>27</v>
      </c>
      <c r="G309" s="130" t="s">
        <v>75</v>
      </c>
      <c r="H309" s="131" t="s">
        <v>591</v>
      </c>
      <c r="I309" s="132" t="s">
        <v>49</v>
      </c>
      <c r="J309" s="147" t="s">
        <v>223</v>
      </c>
      <c r="K309" s="133">
        <v>43</v>
      </c>
      <c r="L309" s="134" t="str">
        <f>IF(ISERROR(VLOOKUP(K309,#REF!,2,FALSE))," ",VLOOKUP(K309,#REF!,2,FALSE))</f>
        <v xml:space="preserve"> </v>
      </c>
      <c r="M309" s="134" t="str">
        <f>IF(ISERROR(VLOOKUP(K309,#REF!,3,FALSE))," ",VLOOKUP(K309,#REF!,3,FALSE))</f>
        <v xml:space="preserve"> </v>
      </c>
      <c r="N309" s="135" t="s">
        <v>2566</v>
      </c>
      <c r="O309" s="179">
        <v>0</v>
      </c>
      <c r="P309" s="137" t="s">
        <v>2270</v>
      </c>
      <c r="Q309" s="138" t="s">
        <v>1197</v>
      </c>
      <c r="R309" s="137" t="s">
        <v>295</v>
      </c>
      <c r="S309" s="137" t="s">
        <v>79</v>
      </c>
      <c r="T309" s="139" t="s">
        <v>79</v>
      </c>
      <c r="U309" s="140" t="s">
        <v>79</v>
      </c>
      <c r="V309" s="165">
        <v>23625000</v>
      </c>
      <c r="W309" s="141">
        <v>0</v>
      </c>
      <c r="X309" s="142"/>
      <c r="Y309" s="148"/>
      <c r="Z309" s="260">
        <f t="shared" si="8"/>
        <v>23625000</v>
      </c>
      <c r="AA309" s="263">
        <v>9600000</v>
      </c>
      <c r="AB309" s="168">
        <v>44246</v>
      </c>
      <c r="AC309" s="168">
        <v>44250</v>
      </c>
      <c r="AD309" s="168">
        <v>44561</v>
      </c>
      <c r="AE309" s="143">
        <v>315</v>
      </c>
      <c r="AF309" s="143">
        <v>0</v>
      </c>
      <c r="AG309" s="170">
        <v>0</v>
      </c>
      <c r="AH309" s="171" t="s">
        <v>79</v>
      </c>
      <c r="AI309" s="169" t="s">
        <v>79</v>
      </c>
      <c r="AJ309" s="169" t="s">
        <v>79</v>
      </c>
      <c r="AK309" s="169" t="s">
        <v>79</v>
      </c>
      <c r="AL309" s="143" t="s">
        <v>79</v>
      </c>
      <c r="AM309" s="143" t="s">
        <v>79</v>
      </c>
      <c r="AN309" s="143" t="s">
        <v>2610</v>
      </c>
      <c r="AO309" s="143" t="s">
        <v>79</v>
      </c>
      <c r="AP309" s="144">
        <f t="shared" si="9"/>
        <v>0.40634920634920635</v>
      </c>
      <c r="AQ309" s="35"/>
      <c r="AR309" s="35"/>
      <c r="AS309" s="35"/>
      <c r="AT309" s="35"/>
      <c r="AU309" s="35"/>
      <c r="AV309" s="35"/>
    </row>
    <row r="310" spans="1:48" s="145" customFormat="1" ht="27.95" customHeight="1" x14ac:dyDescent="0.25">
      <c r="A310" s="126" t="s">
        <v>1690</v>
      </c>
      <c r="B310" s="126">
        <v>2021</v>
      </c>
      <c r="C310" s="126" t="s">
        <v>2992</v>
      </c>
      <c r="D310" s="127" t="s">
        <v>2993</v>
      </c>
      <c r="E310" s="128" t="s">
        <v>54</v>
      </c>
      <c r="F310" s="129" t="s">
        <v>27</v>
      </c>
      <c r="G310" s="130" t="s">
        <v>75</v>
      </c>
      <c r="H310" s="131" t="s">
        <v>592</v>
      </c>
      <c r="I310" s="132" t="s">
        <v>49</v>
      </c>
      <c r="J310" s="147" t="s">
        <v>223</v>
      </c>
      <c r="K310" s="133">
        <v>28</v>
      </c>
      <c r="L310" s="134" t="str">
        <f>IF(ISERROR(VLOOKUP(K310,#REF!,2,FALSE))," ",VLOOKUP(K310,#REF!,2,FALSE))</f>
        <v xml:space="preserve"> </v>
      </c>
      <c r="M310" s="134" t="str">
        <f>IF(ISERROR(VLOOKUP(K310,#REF!,3,FALSE))," ",VLOOKUP(K310,#REF!,3,FALSE))</f>
        <v xml:space="preserve"> </v>
      </c>
      <c r="N310" s="135" t="s">
        <v>2574</v>
      </c>
      <c r="O310" s="179">
        <v>0</v>
      </c>
      <c r="P310" s="137" t="s">
        <v>2271</v>
      </c>
      <c r="Q310" s="138" t="s">
        <v>1198</v>
      </c>
      <c r="R310" s="137" t="s">
        <v>295</v>
      </c>
      <c r="S310" s="137" t="s">
        <v>79</v>
      </c>
      <c r="T310" s="139" t="s">
        <v>79</v>
      </c>
      <c r="U310" s="140" t="s">
        <v>79</v>
      </c>
      <c r="V310" s="165">
        <v>42700000</v>
      </c>
      <c r="W310" s="141">
        <v>0</v>
      </c>
      <c r="X310" s="142"/>
      <c r="Y310" s="148"/>
      <c r="Z310" s="260">
        <f t="shared" si="8"/>
        <v>42700000</v>
      </c>
      <c r="AA310" s="263">
        <v>38287667</v>
      </c>
      <c r="AB310" s="168">
        <v>44252</v>
      </c>
      <c r="AC310" s="168">
        <v>44257</v>
      </c>
      <c r="AD310" s="168">
        <v>44561</v>
      </c>
      <c r="AE310" s="143">
        <v>330</v>
      </c>
      <c r="AF310" s="143">
        <v>0</v>
      </c>
      <c r="AG310" s="170">
        <v>0</v>
      </c>
      <c r="AH310" s="171" t="s">
        <v>79</v>
      </c>
      <c r="AI310" s="169" t="s">
        <v>79</v>
      </c>
      <c r="AJ310" s="169" t="s">
        <v>79</v>
      </c>
      <c r="AK310" s="169" t="s">
        <v>79</v>
      </c>
      <c r="AL310" s="143" t="s">
        <v>79</v>
      </c>
      <c r="AM310" s="143" t="s">
        <v>79</v>
      </c>
      <c r="AN310" s="143" t="s">
        <v>2610</v>
      </c>
      <c r="AO310" s="143" t="s">
        <v>79</v>
      </c>
      <c r="AP310" s="144">
        <f t="shared" si="9"/>
        <v>0.89666667447306792</v>
      </c>
      <c r="AQ310" s="35"/>
      <c r="AR310" s="35"/>
      <c r="AS310" s="35"/>
      <c r="AT310" s="35"/>
      <c r="AU310" s="35"/>
      <c r="AV310" s="35"/>
    </row>
    <row r="311" spans="1:48" s="145" customFormat="1" ht="27.95" customHeight="1" x14ac:dyDescent="0.25">
      <c r="A311" s="126" t="s">
        <v>1691</v>
      </c>
      <c r="B311" s="126">
        <v>2021</v>
      </c>
      <c r="C311" s="126" t="s">
        <v>2994</v>
      </c>
      <c r="D311" s="127" t="s">
        <v>2995</v>
      </c>
      <c r="E311" s="128" t="s">
        <v>54</v>
      </c>
      <c r="F311" s="129" t="s">
        <v>27</v>
      </c>
      <c r="G311" s="130" t="s">
        <v>75</v>
      </c>
      <c r="H311" s="131" t="s">
        <v>593</v>
      </c>
      <c r="I311" s="132" t="s">
        <v>49</v>
      </c>
      <c r="J311" s="147" t="s">
        <v>223</v>
      </c>
      <c r="K311" s="133">
        <v>57</v>
      </c>
      <c r="L311" s="134" t="str">
        <f>IF(ISERROR(VLOOKUP(K311,#REF!,2,FALSE))," ",VLOOKUP(K311,#REF!,2,FALSE))</f>
        <v xml:space="preserve"> </v>
      </c>
      <c r="M311" s="134" t="str">
        <f>IF(ISERROR(VLOOKUP(K311,#REF!,3,FALSE))," ",VLOOKUP(K311,#REF!,3,FALSE))</f>
        <v xml:space="preserve"> </v>
      </c>
      <c r="N311" s="135" t="s">
        <v>2553</v>
      </c>
      <c r="O311" s="179">
        <v>0</v>
      </c>
      <c r="P311" s="137" t="s">
        <v>2272</v>
      </c>
      <c r="Q311" s="138" t="s">
        <v>1199</v>
      </c>
      <c r="R311" s="137" t="s">
        <v>295</v>
      </c>
      <c r="S311" s="137" t="s">
        <v>79</v>
      </c>
      <c r="T311" s="139" t="s">
        <v>79</v>
      </c>
      <c r="U311" s="140" t="s">
        <v>79</v>
      </c>
      <c r="V311" s="165">
        <v>66990000</v>
      </c>
      <c r="W311" s="141">
        <v>-52954000</v>
      </c>
      <c r="X311" s="142"/>
      <c r="Y311" s="148"/>
      <c r="Z311" s="260">
        <f t="shared" si="8"/>
        <v>14036000</v>
      </c>
      <c r="AA311" s="263">
        <v>0</v>
      </c>
      <c r="AB311" s="168">
        <v>44249</v>
      </c>
      <c r="AC311" s="168">
        <v>44252</v>
      </c>
      <c r="AD311" s="168">
        <v>44561</v>
      </c>
      <c r="AE311" s="143">
        <v>315</v>
      </c>
      <c r="AF311" s="143">
        <v>0</v>
      </c>
      <c r="AG311" s="170">
        <v>0</v>
      </c>
      <c r="AH311" s="171" t="s">
        <v>79</v>
      </c>
      <c r="AI311" s="169" t="s">
        <v>79</v>
      </c>
      <c r="AJ311" s="169" t="s">
        <v>79</v>
      </c>
      <c r="AK311" s="169" t="s">
        <v>79</v>
      </c>
      <c r="AL311" s="143" t="s">
        <v>79</v>
      </c>
      <c r="AM311" s="143" t="s">
        <v>79</v>
      </c>
      <c r="AN311" s="143" t="s">
        <v>2610</v>
      </c>
      <c r="AO311" s="143" t="s">
        <v>79</v>
      </c>
      <c r="AP311" s="144">
        <f t="shared" si="9"/>
        <v>0</v>
      </c>
      <c r="AQ311" s="35"/>
      <c r="AR311" s="35"/>
      <c r="AS311" s="35"/>
      <c r="AT311" s="35"/>
      <c r="AU311" s="35"/>
      <c r="AV311" s="35"/>
    </row>
    <row r="312" spans="1:48" s="145" customFormat="1" ht="27.95" customHeight="1" x14ac:dyDescent="0.25">
      <c r="A312" s="126" t="s">
        <v>1691</v>
      </c>
      <c r="B312" s="126">
        <v>2021</v>
      </c>
      <c r="C312" s="126" t="s">
        <v>2994</v>
      </c>
      <c r="D312" s="127" t="s">
        <v>2995</v>
      </c>
      <c r="E312" s="128" t="s">
        <v>54</v>
      </c>
      <c r="F312" s="129" t="s">
        <v>27</v>
      </c>
      <c r="G312" s="130" t="s">
        <v>75</v>
      </c>
      <c r="H312" s="131" t="s">
        <v>594</v>
      </c>
      <c r="I312" s="132" t="s">
        <v>49</v>
      </c>
      <c r="J312" s="147" t="s">
        <v>223</v>
      </c>
      <c r="K312" s="133">
        <v>57</v>
      </c>
      <c r="L312" s="134" t="str">
        <f>IF(ISERROR(VLOOKUP(K312,#REF!,2,FALSE))," ",VLOOKUP(K312,#REF!,2,FALSE))</f>
        <v xml:space="preserve"> </v>
      </c>
      <c r="M312" s="134" t="str">
        <f>IF(ISERROR(VLOOKUP(K312,#REF!,3,FALSE))," ",VLOOKUP(K312,#REF!,3,FALSE))</f>
        <v xml:space="preserve"> </v>
      </c>
      <c r="N312" s="135" t="s">
        <v>2553</v>
      </c>
      <c r="O312" s="179">
        <v>0</v>
      </c>
      <c r="P312" s="137" t="s">
        <v>2273</v>
      </c>
      <c r="Q312" s="138" t="s">
        <v>1200</v>
      </c>
      <c r="R312" s="137" t="s">
        <v>295</v>
      </c>
      <c r="S312" s="137" t="s">
        <v>79</v>
      </c>
      <c r="T312" s="139" t="s">
        <v>79</v>
      </c>
      <c r="U312" s="140" t="s">
        <v>79</v>
      </c>
      <c r="V312" s="165">
        <v>52954000</v>
      </c>
      <c r="W312" s="141">
        <v>-5954667</v>
      </c>
      <c r="X312" s="142"/>
      <c r="Y312" s="148"/>
      <c r="Z312" s="260">
        <f t="shared" si="8"/>
        <v>46999333</v>
      </c>
      <c r="AA312" s="263">
        <v>40619333</v>
      </c>
      <c r="AB312" s="168">
        <v>44249</v>
      </c>
      <c r="AC312" s="168">
        <v>44252</v>
      </c>
      <c r="AD312" s="168">
        <v>44561</v>
      </c>
      <c r="AE312" s="143">
        <v>315</v>
      </c>
      <c r="AF312" s="143">
        <v>0</v>
      </c>
      <c r="AG312" s="170">
        <v>0</v>
      </c>
      <c r="AH312" s="171" t="s">
        <v>79</v>
      </c>
      <c r="AI312" s="169" t="s">
        <v>79</v>
      </c>
      <c r="AJ312" s="169" t="s">
        <v>79</v>
      </c>
      <c r="AK312" s="169" t="s">
        <v>79</v>
      </c>
      <c r="AL312" s="143" t="s">
        <v>79</v>
      </c>
      <c r="AM312" s="143" t="s">
        <v>79</v>
      </c>
      <c r="AN312" s="143" t="s">
        <v>2610</v>
      </c>
      <c r="AO312" s="143" t="s">
        <v>79</v>
      </c>
      <c r="AP312" s="144">
        <f t="shared" si="9"/>
        <v>0.86425339270240287</v>
      </c>
      <c r="AQ312" s="35"/>
      <c r="AR312" s="35"/>
      <c r="AS312" s="35"/>
      <c r="AT312" s="35"/>
      <c r="AU312" s="35"/>
      <c r="AV312" s="35"/>
    </row>
    <row r="313" spans="1:48" s="145" customFormat="1" ht="27.95" customHeight="1" x14ac:dyDescent="0.25">
      <c r="A313" s="126" t="s">
        <v>1692</v>
      </c>
      <c r="B313" s="126">
        <v>2021</v>
      </c>
      <c r="C313" s="126" t="s">
        <v>2996</v>
      </c>
      <c r="D313" s="127" t="s">
        <v>2997</v>
      </c>
      <c r="E313" s="128" t="s">
        <v>54</v>
      </c>
      <c r="F313" s="129" t="s">
        <v>27</v>
      </c>
      <c r="G313" s="130" t="s">
        <v>75</v>
      </c>
      <c r="H313" s="131" t="s">
        <v>595</v>
      </c>
      <c r="I313" s="132" t="s">
        <v>49</v>
      </c>
      <c r="J313" s="147" t="s">
        <v>223</v>
      </c>
      <c r="K313" s="133">
        <v>1</v>
      </c>
      <c r="L313" s="134" t="str">
        <f>IF(ISERROR(VLOOKUP(K313,#REF!,2,FALSE))," ",VLOOKUP(K313,#REF!,2,FALSE))</f>
        <v xml:space="preserve"> </v>
      </c>
      <c r="M313" s="134" t="str">
        <f>IF(ISERROR(VLOOKUP(K313,#REF!,3,FALSE))," ",VLOOKUP(K313,#REF!,3,FALSE))</f>
        <v xml:space="preserve"> </v>
      </c>
      <c r="N313" s="135" t="s">
        <v>2554</v>
      </c>
      <c r="O313" s="179">
        <v>0</v>
      </c>
      <c r="P313" s="137" t="s">
        <v>2274</v>
      </c>
      <c r="Q313" s="138" t="s">
        <v>1201</v>
      </c>
      <c r="R313" s="137" t="s">
        <v>295</v>
      </c>
      <c r="S313" s="137" t="s">
        <v>79</v>
      </c>
      <c r="T313" s="139" t="s">
        <v>79</v>
      </c>
      <c r="U313" s="140" t="s">
        <v>79</v>
      </c>
      <c r="V313" s="165">
        <v>46970000</v>
      </c>
      <c r="W313" s="141">
        <v>0</v>
      </c>
      <c r="X313" s="142">
        <v>1</v>
      </c>
      <c r="Y313" s="148">
        <v>1992667</v>
      </c>
      <c r="Z313" s="260">
        <f t="shared" si="8"/>
        <v>48962667</v>
      </c>
      <c r="AA313" s="263">
        <v>39426333</v>
      </c>
      <c r="AB313" s="168">
        <v>44249</v>
      </c>
      <c r="AC313" s="168">
        <v>44251</v>
      </c>
      <c r="AD313" s="168">
        <v>44575</v>
      </c>
      <c r="AE313" s="143">
        <v>330</v>
      </c>
      <c r="AF313" s="143">
        <v>1</v>
      </c>
      <c r="AG313" s="170">
        <v>14</v>
      </c>
      <c r="AH313" s="171" t="s">
        <v>79</v>
      </c>
      <c r="AI313" s="169" t="s">
        <v>79</v>
      </c>
      <c r="AJ313" s="169" t="s">
        <v>79</v>
      </c>
      <c r="AK313" s="169" t="s">
        <v>79</v>
      </c>
      <c r="AL313" s="143" t="s">
        <v>79</v>
      </c>
      <c r="AM313" s="143" t="s">
        <v>79</v>
      </c>
      <c r="AN313" s="143" t="s">
        <v>2610</v>
      </c>
      <c r="AO313" s="143" t="s">
        <v>79</v>
      </c>
      <c r="AP313" s="144">
        <f t="shared" si="9"/>
        <v>0.80523254584967763</v>
      </c>
      <c r="AQ313" s="35"/>
      <c r="AR313" s="35"/>
      <c r="AS313" s="35"/>
      <c r="AT313" s="35"/>
      <c r="AU313" s="35"/>
      <c r="AV313" s="35"/>
    </row>
    <row r="314" spans="1:48" s="145" customFormat="1" ht="27.95" customHeight="1" x14ac:dyDescent="0.25">
      <c r="A314" s="126" t="s">
        <v>1693</v>
      </c>
      <c r="B314" s="126">
        <v>2021</v>
      </c>
      <c r="C314" s="126" t="s">
        <v>2998</v>
      </c>
      <c r="D314" s="127" t="s">
        <v>2999</v>
      </c>
      <c r="E314" s="128" t="s">
        <v>54</v>
      </c>
      <c r="F314" s="129" t="s">
        <v>27</v>
      </c>
      <c r="G314" s="130" t="s">
        <v>75</v>
      </c>
      <c r="H314" s="131" t="s">
        <v>596</v>
      </c>
      <c r="I314" s="132" t="s">
        <v>49</v>
      </c>
      <c r="J314" s="147" t="s">
        <v>223</v>
      </c>
      <c r="K314" s="133">
        <v>57</v>
      </c>
      <c r="L314" s="134" t="str">
        <f>IF(ISERROR(VLOOKUP(K314,#REF!,2,FALSE))," ",VLOOKUP(K314,#REF!,2,FALSE))</f>
        <v xml:space="preserve"> </v>
      </c>
      <c r="M314" s="134" t="str">
        <f>IF(ISERROR(VLOOKUP(K314,#REF!,3,FALSE))," ",VLOOKUP(K314,#REF!,3,FALSE))</f>
        <v xml:space="preserve"> </v>
      </c>
      <c r="N314" s="135" t="s">
        <v>2553</v>
      </c>
      <c r="O314" s="179">
        <v>0</v>
      </c>
      <c r="P314" s="137" t="s">
        <v>2275</v>
      </c>
      <c r="Q314" s="138" t="s">
        <v>1202</v>
      </c>
      <c r="R314" s="137" t="s">
        <v>295</v>
      </c>
      <c r="S314" s="137" t="s">
        <v>79</v>
      </c>
      <c r="T314" s="139" t="s">
        <v>79</v>
      </c>
      <c r="U314" s="140" t="s">
        <v>79</v>
      </c>
      <c r="V314" s="165">
        <v>24750000</v>
      </c>
      <c r="W314" s="141">
        <v>0</v>
      </c>
      <c r="X314" s="142"/>
      <c r="Y314" s="148"/>
      <c r="Z314" s="260">
        <f t="shared" si="8"/>
        <v>24750000</v>
      </c>
      <c r="AA314" s="263">
        <v>20100000</v>
      </c>
      <c r="AB314" s="168">
        <v>44250</v>
      </c>
      <c r="AC314" s="168">
        <v>44258</v>
      </c>
      <c r="AD314" s="168">
        <v>44575</v>
      </c>
      <c r="AE314" s="143">
        <v>330</v>
      </c>
      <c r="AF314" s="143">
        <v>1</v>
      </c>
      <c r="AG314" s="170">
        <v>14</v>
      </c>
      <c r="AH314" s="171" t="s">
        <v>79</v>
      </c>
      <c r="AI314" s="169" t="s">
        <v>79</v>
      </c>
      <c r="AJ314" s="169" t="s">
        <v>79</v>
      </c>
      <c r="AK314" s="169" t="s">
        <v>79</v>
      </c>
      <c r="AL314" s="143" t="s">
        <v>79</v>
      </c>
      <c r="AM314" s="143" t="s">
        <v>79</v>
      </c>
      <c r="AN314" s="143" t="s">
        <v>2610</v>
      </c>
      <c r="AO314" s="143" t="s">
        <v>79</v>
      </c>
      <c r="AP314" s="144">
        <f t="shared" si="9"/>
        <v>0.81212121212121213</v>
      </c>
      <c r="AQ314" s="35"/>
      <c r="AR314" s="35"/>
      <c r="AS314" s="35"/>
      <c r="AT314" s="35"/>
      <c r="AU314" s="35"/>
      <c r="AV314" s="35"/>
    </row>
    <row r="315" spans="1:48" s="145" customFormat="1" ht="27.95" customHeight="1" x14ac:dyDescent="0.25">
      <c r="A315" s="126" t="s">
        <v>1694</v>
      </c>
      <c r="B315" s="126">
        <v>2021</v>
      </c>
      <c r="C315" s="126" t="s">
        <v>3000</v>
      </c>
      <c r="D315" s="127" t="s">
        <v>3001</v>
      </c>
      <c r="E315" s="128" t="s">
        <v>54</v>
      </c>
      <c r="F315" s="129" t="s">
        <v>27</v>
      </c>
      <c r="G315" s="130" t="s">
        <v>75</v>
      </c>
      <c r="H315" s="131" t="s">
        <v>597</v>
      </c>
      <c r="I315" s="132" t="s">
        <v>49</v>
      </c>
      <c r="J315" s="147" t="s">
        <v>223</v>
      </c>
      <c r="K315" s="133">
        <v>28</v>
      </c>
      <c r="L315" s="134" t="str">
        <f>IF(ISERROR(VLOOKUP(K315,#REF!,2,FALSE))," ",VLOOKUP(K315,#REF!,2,FALSE))</f>
        <v xml:space="preserve"> </v>
      </c>
      <c r="M315" s="134" t="str">
        <f>IF(ISERROR(VLOOKUP(K315,#REF!,3,FALSE))," ",VLOOKUP(K315,#REF!,3,FALSE))</f>
        <v xml:space="preserve"> </v>
      </c>
      <c r="N315" s="135" t="s">
        <v>2574</v>
      </c>
      <c r="O315" s="179">
        <v>0</v>
      </c>
      <c r="P315" s="137" t="s">
        <v>2276</v>
      </c>
      <c r="Q315" s="138" t="s">
        <v>1203</v>
      </c>
      <c r="R315" s="137" t="s">
        <v>295</v>
      </c>
      <c r="S315" s="137" t="s">
        <v>79</v>
      </c>
      <c r="T315" s="139" t="s">
        <v>79</v>
      </c>
      <c r="U315" s="140" t="s">
        <v>79</v>
      </c>
      <c r="V315" s="165">
        <v>42700000</v>
      </c>
      <c r="W315" s="141">
        <v>0</v>
      </c>
      <c r="X315" s="142"/>
      <c r="Y315" s="148"/>
      <c r="Z315" s="260">
        <f t="shared" si="8"/>
        <v>42700000</v>
      </c>
      <c r="AA315" s="263">
        <v>39284000</v>
      </c>
      <c r="AB315" s="168">
        <v>44250</v>
      </c>
      <c r="AC315" s="168">
        <v>44252</v>
      </c>
      <c r="AD315" s="168">
        <v>44554</v>
      </c>
      <c r="AE315" s="143">
        <v>300</v>
      </c>
      <c r="AF315" s="143">
        <v>0</v>
      </c>
      <c r="AG315" s="170">
        <v>0</v>
      </c>
      <c r="AH315" s="171" t="s">
        <v>79</v>
      </c>
      <c r="AI315" s="169" t="s">
        <v>79</v>
      </c>
      <c r="AJ315" s="169" t="s">
        <v>79</v>
      </c>
      <c r="AK315" s="169" t="s">
        <v>79</v>
      </c>
      <c r="AL315" s="143" t="s">
        <v>79</v>
      </c>
      <c r="AM315" s="143" t="s">
        <v>79</v>
      </c>
      <c r="AN315" s="143" t="s">
        <v>2610</v>
      </c>
      <c r="AO315" s="143" t="s">
        <v>79</v>
      </c>
      <c r="AP315" s="144">
        <f t="shared" si="9"/>
        <v>0.92</v>
      </c>
      <c r="AQ315" s="35"/>
      <c r="AR315" s="35"/>
      <c r="AS315" s="35"/>
      <c r="AT315" s="35"/>
      <c r="AU315" s="35"/>
      <c r="AV315" s="35"/>
    </row>
    <row r="316" spans="1:48" s="145" customFormat="1" ht="27.95" customHeight="1" x14ac:dyDescent="0.25">
      <c r="A316" s="126" t="s">
        <v>1695</v>
      </c>
      <c r="B316" s="126">
        <v>2021</v>
      </c>
      <c r="C316" s="126" t="s">
        <v>3002</v>
      </c>
      <c r="D316" s="127" t="s">
        <v>3003</v>
      </c>
      <c r="E316" s="128" t="s">
        <v>54</v>
      </c>
      <c r="F316" s="129" t="s">
        <v>27</v>
      </c>
      <c r="G316" s="130" t="s">
        <v>75</v>
      </c>
      <c r="H316" s="131" t="s">
        <v>598</v>
      </c>
      <c r="I316" s="132" t="s">
        <v>49</v>
      </c>
      <c r="J316" s="147" t="s">
        <v>223</v>
      </c>
      <c r="K316" s="133">
        <v>57</v>
      </c>
      <c r="L316" s="134" t="str">
        <f>IF(ISERROR(VLOOKUP(K316,#REF!,2,FALSE))," ",VLOOKUP(K316,#REF!,2,FALSE))</f>
        <v xml:space="preserve"> </v>
      </c>
      <c r="M316" s="134" t="str">
        <f>IF(ISERROR(VLOOKUP(K316,#REF!,3,FALSE))," ",VLOOKUP(K316,#REF!,3,FALSE))</f>
        <v xml:space="preserve"> </v>
      </c>
      <c r="N316" s="135" t="s">
        <v>2553</v>
      </c>
      <c r="O316" s="179">
        <v>0</v>
      </c>
      <c r="P316" s="137" t="s">
        <v>2277</v>
      </c>
      <c r="Q316" s="138" t="s">
        <v>1204</v>
      </c>
      <c r="R316" s="137" t="s">
        <v>295</v>
      </c>
      <c r="S316" s="137" t="s">
        <v>79</v>
      </c>
      <c r="T316" s="139" t="s">
        <v>79</v>
      </c>
      <c r="U316" s="140" t="s">
        <v>79</v>
      </c>
      <c r="V316" s="165">
        <v>24750000</v>
      </c>
      <c r="W316" s="141">
        <v>-1800000</v>
      </c>
      <c r="X316" s="142"/>
      <c r="Y316" s="148"/>
      <c r="Z316" s="260">
        <f t="shared" si="8"/>
        <v>22950000</v>
      </c>
      <c r="AA316" s="263">
        <v>20700000</v>
      </c>
      <c r="AB316" s="168">
        <v>44249</v>
      </c>
      <c r="AC316" s="168">
        <v>44252</v>
      </c>
      <c r="AD316" s="168">
        <v>44561</v>
      </c>
      <c r="AE316" s="143">
        <v>330</v>
      </c>
      <c r="AF316" s="143">
        <v>0</v>
      </c>
      <c r="AG316" s="170">
        <v>0</v>
      </c>
      <c r="AH316" s="171" t="s">
        <v>79</v>
      </c>
      <c r="AI316" s="169" t="s">
        <v>79</v>
      </c>
      <c r="AJ316" s="169" t="s">
        <v>79</v>
      </c>
      <c r="AK316" s="169" t="s">
        <v>79</v>
      </c>
      <c r="AL316" s="143" t="s">
        <v>79</v>
      </c>
      <c r="AM316" s="143" t="s">
        <v>79</v>
      </c>
      <c r="AN316" s="143" t="s">
        <v>2610</v>
      </c>
      <c r="AO316" s="143" t="s">
        <v>79</v>
      </c>
      <c r="AP316" s="144">
        <f t="shared" si="9"/>
        <v>0.90196078431372551</v>
      </c>
      <c r="AQ316" s="35"/>
      <c r="AR316" s="35"/>
      <c r="AS316" s="35"/>
      <c r="AT316" s="35"/>
      <c r="AU316" s="35"/>
      <c r="AV316" s="35"/>
    </row>
    <row r="317" spans="1:48" s="145" customFormat="1" ht="27.95" customHeight="1" x14ac:dyDescent="0.25">
      <c r="A317" s="126" t="s">
        <v>1696</v>
      </c>
      <c r="B317" s="126">
        <v>2021</v>
      </c>
      <c r="C317" s="126" t="s">
        <v>3004</v>
      </c>
      <c r="D317" s="127" t="s">
        <v>3005</v>
      </c>
      <c r="E317" s="128" t="s">
        <v>54</v>
      </c>
      <c r="F317" s="129" t="s">
        <v>27</v>
      </c>
      <c r="G317" s="130" t="s">
        <v>75</v>
      </c>
      <c r="H317" s="131" t="s">
        <v>599</v>
      </c>
      <c r="I317" s="132" t="s">
        <v>49</v>
      </c>
      <c r="J317" s="147" t="s">
        <v>223</v>
      </c>
      <c r="K317" s="133">
        <v>57</v>
      </c>
      <c r="L317" s="134" t="str">
        <f>IF(ISERROR(VLOOKUP(K317,#REF!,2,FALSE))," ",VLOOKUP(K317,#REF!,2,FALSE))</f>
        <v xml:space="preserve"> </v>
      </c>
      <c r="M317" s="134" t="str">
        <f>IF(ISERROR(VLOOKUP(K317,#REF!,3,FALSE))," ",VLOOKUP(K317,#REF!,3,FALSE))</f>
        <v xml:space="preserve"> </v>
      </c>
      <c r="N317" s="135" t="s">
        <v>2563</v>
      </c>
      <c r="O317" s="179">
        <v>0</v>
      </c>
      <c r="P317" s="137" t="s">
        <v>2278</v>
      </c>
      <c r="Q317" s="138" t="s">
        <v>1205</v>
      </c>
      <c r="R317" s="137" t="s">
        <v>295</v>
      </c>
      <c r="S317" s="137" t="s">
        <v>79</v>
      </c>
      <c r="T317" s="139" t="s">
        <v>79</v>
      </c>
      <c r="U317" s="140" t="s">
        <v>79</v>
      </c>
      <c r="V317" s="165">
        <v>29890000</v>
      </c>
      <c r="W317" s="141">
        <v>0</v>
      </c>
      <c r="X317" s="142"/>
      <c r="Y317" s="148"/>
      <c r="Z317" s="260">
        <f t="shared" si="8"/>
        <v>29890000</v>
      </c>
      <c r="AA317" s="263">
        <v>0</v>
      </c>
      <c r="AB317" s="168">
        <v>44249</v>
      </c>
      <c r="AC317" s="168">
        <v>44257</v>
      </c>
      <c r="AD317" s="168">
        <v>44470</v>
      </c>
      <c r="AE317" s="143">
        <v>210</v>
      </c>
      <c r="AF317" s="143">
        <v>0</v>
      </c>
      <c r="AG317" s="170">
        <v>0</v>
      </c>
      <c r="AH317" s="171" t="s">
        <v>79</v>
      </c>
      <c r="AI317" s="169" t="s">
        <v>79</v>
      </c>
      <c r="AJ317" s="169" t="s">
        <v>79</v>
      </c>
      <c r="AK317" s="169" t="s">
        <v>79</v>
      </c>
      <c r="AL317" s="143" t="s">
        <v>79</v>
      </c>
      <c r="AM317" s="143" t="s">
        <v>79</v>
      </c>
      <c r="AN317" s="143" t="s">
        <v>2610</v>
      </c>
      <c r="AO317" s="143" t="s">
        <v>79</v>
      </c>
      <c r="AP317" s="144">
        <f t="shared" si="9"/>
        <v>0</v>
      </c>
      <c r="AQ317" s="35"/>
      <c r="AR317" s="35"/>
      <c r="AS317" s="35"/>
      <c r="AT317" s="35"/>
      <c r="AU317" s="35"/>
      <c r="AV317" s="35"/>
    </row>
    <row r="318" spans="1:48" s="145" customFormat="1" ht="27.95" customHeight="1" x14ac:dyDescent="0.25">
      <c r="A318" s="126" t="s">
        <v>1697</v>
      </c>
      <c r="B318" s="126">
        <v>2021</v>
      </c>
      <c r="C318" s="126" t="s">
        <v>3006</v>
      </c>
      <c r="D318" s="127" t="s">
        <v>3007</v>
      </c>
      <c r="E318" s="128" t="s">
        <v>54</v>
      </c>
      <c r="F318" s="129" t="s">
        <v>27</v>
      </c>
      <c r="G318" s="130" t="s">
        <v>75</v>
      </c>
      <c r="H318" s="131" t="s">
        <v>600</v>
      </c>
      <c r="I318" s="132" t="s">
        <v>49</v>
      </c>
      <c r="J318" s="147" t="s">
        <v>223</v>
      </c>
      <c r="K318" s="133">
        <v>55</v>
      </c>
      <c r="L318" s="134" t="str">
        <f>IF(ISERROR(VLOOKUP(K318,#REF!,2,FALSE))," ",VLOOKUP(K318,#REF!,2,FALSE))</f>
        <v xml:space="preserve"> </v>
      </c>
      <c r="M318" s="134" t="str">
        <f>IF(ISERROR(VLOOKUP(K318,#REF!,3,FALSE))," ",VLOOKUP(K318,#REF!,3,FALSE))</f>
        <v xml:space="preserve"> </v>
      </c>
      <c r="N318" s="135" t="s">
        <v>2572</v>
      </c>
      <c r="O318" s="179">
        <v>0</v>
      </c>
      <c r="P318" s="137" t="s">
        <v>2279</v>
      </c>
      <c r="Q318" s="138" t="s">
        <v>1206</v>
      </c>
      <c r="R318" s="137" t="s">
        <v>295</v>
      </c>
      <c r="S318" s="137" t="s">
        <v>79</v>
      </c>
      <c r="T318" s="139" t="s">
        <v>79</v>
      </c>
      <c r="U318" s="140" t="s">
        <v>79</v>
      </c>
      <c r="V318" s="165">
        <v>42700000</v>
      </c>
      <c r="W318" s="141">
        <v>0</v>
      </c>
      <c r="X318" s="142"/>
      <c r="Y318" s="148"/>
      <c r="Z318" s="260">
        <f t="shared" si="8"/>
        <v>42700000</v>
      </c>
      <c r="AA318" s="263">
        <v>38003000</v>
      </c>
      <c r="AB318" s="168">
        <v>44252</v>
      </c>
      <c r="AC318" s="168">
        <v>44259</v>
      </c>
      <c r="AD318" s="168">
        <v>44561</v>
      </c>
      <c r="AE318" s="143">
        <v>300</v>
      </c>
      <c r="AF318" s="143">
        <v>0</v>
      </c>
      <c r="AG318" s="170">
        <v>0</v>
      </c>
      <c r="AH318" s="171" t="s">
        <v>79</v>
      </c>
      <c r="AI318" s="169" t="s">
        <v>79</v>
      </c>
      <c r="AJ318" s="169" t="s">
        <v>79</v>
      </c>
      <c r="AK318" s="169" t="s">
        <v>79</v>
      </c>
      <c r="AL318" s="143" t="s">
        <v>79</v>
      </c>
      <c r="AM318" s="143" t="s">
        <v>79</v>
      </c>
      <c r="AN318" s="143" t="s">
        <v>2610</v>
      </c>
      <c r="AO318" s="143" t="s">
        <v>79</v>
      </c>
      <c r="AP318" s="144">
        <f t="shared" si="9"/>
        <v>0.89</v>
      </c>
      <c r="AQ318" s="35"/>
      <c r="AR318" s="35"/>
      <c r="AS318" s="35"/>
      <c r="AT318" s="35"/>
      <c r="AU318" s="35"/>
      <c r="AV318" s="35"/>
    </row>
    <row r="319" spans="1:48" s="145" customFormat="1" ht="27.95" customHeight="1" x14ac:dyDescent="0.25">
      <c r="A319" s="126" t="s">
        <v>1698</v>
      </c>
      <c r="B319" s="126">
        <v>2021</v>
      </c>
      <c r="C319" s="126" t="s">
        <v>3008</v>
      </c>
      <c r="D319" s="127" t="s">
        <v>3009</v>
      </c>
      <c r="E319" s="128" t="s">
        <v>54</v>
      </c>
      <c r="F319" s="129" t="s">
        <v>27</v>
      </c>
      <c r="G319" s="130" t="s">
        <v>75</v>
      </c>
      <c r="H319" s="131" t="s">
        <v>601</v>
      </c>
      <c r="I319" s="132" t="s">
        <v>49</v>
      </c>
      <c r="J319" s="147" t="s">
        <v>223</v>
      </c>
      <c r="K319" s="133">
        <v>57</v>
      </c>
      <c r="L319" s="134" t="str">
        <f>IF(ISERROR(VLOOKUP(K319,#REF!,2,FALSE))," ",VLOOKUP(K319,#REF!,2,FALSE))</f>
        <v xml:space="preserve"> </v>
      </c>
      <c r="M319" s="134" t="str">
        <f>IF(ISERROR(VLOOKUP(K319,#REF!,3,FALSE))," ",VLOOKUP(K319,#REF!,3,FALSE))</f>
        <v xml:space="preserve"> </v>
      </c>
      <c r="N319" s="135" t="s">
        <v>2563</v>
      </c>
      <c r="O319" s="179">
        <v>0</v>
      </c>
      <c r="P319" s="137" t="s">
        <v>2280</v>
      </c>
      <c r="Q319" s="138" t="s">
        <v>1207</v>
      </c>
      <c r="R319" s="137" t="s">
        <v>295</v>
      </c>
      <c r="S319" s="137" t="s">
        <v>79</v>
      </c>
      <c r="T319" s="139" t="s">
        <v>79</v>
      </c>
      <c r="U319" s="140" t="s">
        <v>79</v>
      </c>
      <c r="V319" s="165">
        <v>44660000</v>
      </c>
      <c r="W319" s="141">
        <v>0</v>
      </c>
      <c r="X319" s="142"/>
      <c r="Y319" s="148"/>
      <c r="Z319" s="260">
        <f t="shared" si="8"/>
        <v>44660000</v>
      </c>
      <c r="AA319" s="263">
        <v>33176000</v>
      </c>
      <c r="AB319" s="168">
        <v>44250</v>
      </c>
      <c r="AC319" s="168">
        <v>44252</v>
      </c>
      <c r="AD319" s="168">
        <v>44463</v>
      </c>
      <c r="AE319" s="143">
        <v>210</v>
      </c>
      <c r="AF319" s="143">
        <v>0</v>
      </c>
      <c r="AG319" s="170">
        <v>0</v>
      </c>
      <c r="AH319" s="171" t="s">
        <v>79</v>
      </c>
      <c r="AI319" s="169" t="s">
        <v>79</v>
      </c>
      <c r="AJ319" s="169" t="s">
        <v>79</v>
      </c>
      <c r="AK319" s="169" t="s">
        <v>79</v>
      </c>
      <c r="AL319" s="143" t="s">
        <v>79</v>
      </c>
      <c r="AM319" s="143" t="s">
        <v>79</v>
      </c>
      <c r="AN319" s="143" t="s">
        <v>2610</v>
      </c>
      <c r="AO319" s="143" t="s">
        <v>79</v>
      </c>
      <c r="AP319" s="144">
        <f t="shared" si="9"/>
        <v>0.74285714285714288</v>
      </c>
      <c r="AQ319" s="35"/>
      <c r="AR319" s="35"/>
      <c r="AS319" s="35"/>
      <c r="AT319" s="35"/>
      <c r="AU319" s="35"/>
      <c r="AV319" s="35"/>
    </row>
    <row r="320" spans="1:48" s="145" customFormat="1" ht="27.95" customHeight="1" x14ac:dyDescent="0.25">
      <c r="A320" s="126" t="s">
        <v>1699</v>
      </c>
      <c r="B320" s="126">
        <v>2021</v>
      </c>
      <c r="C320" s="126" t="s">
        <v>3010</v>
      </c>
      <c r="D320" s="127" t="s">
        <v>3011</v>
      </c>
      <c r="E320" s="128" t="s">
        <v>54</v>
      </c>
      <c r="F320" s="129" t="s">
        <v>27</v>
      </c>
      <c r="G320" s="130" t="s">
        <v>75</v>
      </c>
      <c r="H320" s="131" t="s">
        <v>602</v>
      </c>
      <c r="I320" s="132" t="s">
        <v>49</v>
      </c>
      <c r="J320" s="147" t="s">
        <v>223</v>
      </c>
      <c r="K320" s="133">
        <v>57</v>
      </c>
      <c r="L320" s="134" t="str">
        <f>IF(ISERROR(VLOOKUP(K320,#REF!,2,FALSE))," ",VLOOKUP(K320,#REF!,2,FALSE))</f>
        <v xml:space="preserve"> </v>
      </c>
      <c r="M320" s="134" t="str">
        <f>IF(ISERROR(VLOOKUP(K320,#REF!,3,FALSE))," ",VLOOKUP(K320,#REF!,3,FALSE))</f>
        <v xml:space="preserve"> </v>
      </c>
      <c r="N320" s="135" t="s">
        <v>2553</v>
      </c>
      <c r="O320" s="179">
        <v>0</v>
      </c>
      <c r="P320" s="137" t="s">
        <v>2281</v>
      </c>
      <c r="Q320" s="138" t="s">
        <v>1208</v>
      </c>
      <c r="R320" s="137" t="s">
        <v>295</v>
      </c>
      <c r="S320" s="137" t="s">
        <v>79</v>
      </c>
      <c r="T320" s="139" t="s">
        <v>79</v>
      </c>
      <c r="U320" s="140" t="s">
        <v>79</v>
      </c>
      <c r="V320" s="165">
        <v>66990000</v>
      </c>
      <c r="W320" s="141">
        <v>-3190000</v>
      </c>
      <c r="X320" s="142"/>
      <c r="Y320" s="148"/>
      <c r="Z320" s="260">
        <f t="shared" si="8"/>
        <v>63800000</v>
      </c>
      <c r="AA320" s="263">
        <v>57420000</v>
      </c>
      <c r="AB320" s="168">
        <v>44252</v>
      </c>
      <c r="AC320" s="168">
        <v>44256</v>
      </c>
      <c r="AD320" s="168">
        <v>44561</v>
      </c>
      <c r="AE320" s="143">
        <v>315</v>
      </c>
      <c r="AF320" s="143">
        <v>0</v>
      </c>
      <c r="AG320" s="170">
        <v>0</v>
      </c>
      <c r="AH320" s="171" t="s">
        <v>79</v>
      </c>
      <c r="AI320" s="169" t="s">
        <v>79</v>
      </c>
      <c r="AJ320" s="169" t="s">
        <v>79</v>
      </c>
      <c r="AK320" s="169" t="s">
        <v>79</v>
      </c>
      <c r="AL320" s="143" t="s">
        <v>79</v>
      </c>
      <c r="AM320" s="143" t="s">
        <v>79</v>
      </c>
      <c r="AN320" s="143" t="s">
        <v>2610</v>
      </c>
      <c r="AO320" s="143" t="s">
        <v>79</v>
      </c>
      <c r="AP320" s="144">
        <f t="shared" si="9"/>
        <v>0.9</v>
      </c>
      <c r="AQ320" s="35"/>
      <c r="AR320" s="35"/>
      <c r="AS320" s="35"/>
      <c r="AT320" s="35"/>
      <c r="AU320" s="35"/>
      <c r="AV320" s="35"/>
    </row>
    <row r="321" spans="1:48" s="145" customFormat="1" ht="27.95" customHeight="1" x14ac:dyDescent="0.25">
      <c r="A321" s="126" t="s">
        <v>1700</v>
      </c>
      <c r="B321" s="126">
        <v>2021</v>
      </c>
      <c r="C321" s="126" t="s">
        <v>3012</v>
      </c>
      <c r="D321" s="127" t="s">
        <v>3013</v>
      </c>
      <c r="E321" s="128" t="s">
        <v>54</v>
      </c>
      <c r="F321" s="129" t="s">
        <v>27</v>
      </c>
      <c r="G321" s="130" t="s">
        <v>75</v>
      </c>
      <c r="H321" s="131" t="s">
        <v>603</v>
      </c>
      <c r="I321" s="132" t="s">
        <v>49</v>
      </c>
      <c r="J321" s="147" t="s">
        <v>223</v>
      </c>
      <c r="K321" s="133">
        <v>48</v>
      </c>
      <c r="L321" s="134" t="str">
        <f>IF(ISERROR(VLOOKUP(K321,#REF!,2,FALSE))," ",VLOOKUP(K321,#REF!,2,FALSE))</f>
        <v xml:space="preserve"> </v>
      </c>
      <c r="M321" s="134" t="str">
        <f>IF(ISERROR(VLOOKUP(K321,#REF!,3,FALSE))," ",VLOOKUP(K321,#REF!,3,FALSE))</f>
        <v xml:space="preserve"> </v>
      </c>
      <c r="N321" s="135" t="s">
        <v>2581</v>
      </c>
      <c r="O321" s="179">
        <v>0</v>
      </c>
      <c r="P321" s="137" t="s">
        <v>2282</v>
      </c>
      <c r="Q321" s="138" t="s">
        <v>1209</v>
      </c>
      <c r="R321" s="137" t="s">
        <v>295</v>
      </c>
      <c r="S321" s="137" t="s">
        <v>79</v>
      </c>
      <c r="T321" s="139" t="s">
        <v>79</v>
      </c>
      <c r="U321" s="140" t="s">
        <v>79</v>
      </c>
      <c r="V321" s="165">
        <v>23625000</v>
      </c>
      <c r="W321" s="141">
        <v>0</v>
      </c>
      <c r="X321" s="142"/>
      <c r="Y321" s="148"/>
      <c r="Z321" s="260">
        <f t="shared" si="8"/>
        <v>23625000</v>
      </c>
      <c r="AA321" s="263">
        <v>20025000</v>
      </c>
      <c r="AB321" s="168">
        <v>44253</v>
      </c>
      <c r="AC321" s="168">
        <v>44259</v>
      </c>
      <c r="AD321" s="168">
        <v>44561</v>
      </c>
      <c r="AE321" s="143">
        <v>315</v>
      </c>
      <c r="AF321" s="143">
        <v>0</v>
      </c>
      <c r="AG321" s="170">
        <v>0</v>
      </c>
      <c r="AH321" s="171" t="s">
        <v>79</v>
      </c>
      <c r="AI321" s="169" t="s">
        <v>79</v>
      </c>
      <c r="AJ321" s="169" t="s">
        <v>79</v>
      </c>
      <c r="AK321" s="169" t="s">
        <v>79</v>
      </c>
      <c r="AL321" s="143" t="s">
        <v>79</v>
      </c>
      <c r="AM321" s="143" t="s">
        <v>79</v>
      </c>
      <c r="AN321" s="143" t="s">
        <v>2610</v>
      </c>
      <c r="AO321" s="143" t="s">
        <v>79</v>
      </c>
      <c r="AP321" s="144">
        <f t="shared" si="9"/>
        <v>0.84761904761904761</v>
      </c>
      <c r="AQ321" s="35"/>
      <c r="AR321" s="35"/>
      <c r="AS321" s="35"/>
      <c r="AT321" s="35"/>
      <c r="AU321" s="35"/>
      <c r="AV321" s="35"/>
    </row>
    <row r="322" spans="1:48" s="145" customFormat="1" ht="27.95" customHeight="1" x14ac:dyDescent="0.25">
      <c r="A322" s="126" t="s">
        <v>1701</v>
      </c>
      <c r="B322" s="126">
        <v>2021</v>
      </c>
      <c r="C322" s="126" t="s">
        <v>3014</v>
      </c>
      <c r="D322" s="127" t="s">
        <v>3015</v>
      </c>
      <c r="E322" s="128" t="s">
        <v>54</v>
      </c>
      <c r="F322" s="129" t="s">
        <v>27</v>
      </c>
      <c r="G322" s="130" t="s">
        <v>75</v>
      </c>
      <c r="H322" s="131" t="s">
        <v>604</v>
      </c>
      <c r="I322" s="132" t="s">
        <v>49</v>
      </c>
      <c r="J322" s="147" t="s">
        <v>223</v>
      </c>
      <c r="K322" s="133">
        <v>57</v>
      </c>
      <c r="L322" s="134" t="str">
        <f>IF(ISERROR(VLOOKUP(K322,#REF!,2,FALSE))," ",VLOOKUP(K322,#REF!,2,FALSE))</f>
        <v xml:space="preserve"> </v>
      </c>
      <c r="M322" s="134" t="str">
        <f>IF(ISERROR(VLOOKUP(K322,#REF!,3,FALSE))," ",VLOOKUP(K322,#REF!,3,FALSE))</f>
        <v xml:space="preserve"> </v>
      </c>
      <c r="N322" s="135" t="s">
        <v>2563</v>
      </c>
      <c r="O322" s="179">
        <v>0</v>
      </c>
      <c r="P322" s="137" t="s">
        <v>2283</v>
      </c>
      <c r="Q322" s="138" t="s">
        <v>1210</v>
      </c>
      <c r="R322" s="137" t="s">
        <v>295</v>
      </c>
      <c r="S322" s="137" t="s">
        <v>79</v>
      </c>
      <c r="T322" s="139" t="s">
        <v>79</v>
      </c>
      <c r="U322" s="140" t="s">
        <v>79</v>
      </c>
      <c r="V322" s="165">
        <v>15750000</v>
      </c>
      <c r="W322" s="141">
        <v>0</v>
      </c>
      <c r="X322" s="142"/>
      <c r="Y322" s="148"/>
      <c r="Z322" s="260">
        <f t="shared" si="8"/>
        <v>15750000</v>
      </c>
      <c r="AA322" s="263">
        <v>15750000</v>
      </c>
      <c r="AB322" s="168">
        <v>44252</v>
      </c>
      <c r="AC322" s="168">
        <v>44256</v>
      </c>
      <c r="AD322" s="168">
        <v>44469</v>
      </c>
      <c r="AE322" s="143">
        <v>210</v>
      </c>
      <c r="AF322" s="143">
        <v>0</v>
      </c>
      <c r="AG322" s="170">
        <v>0</v>
      </c>
      <c r="AH322" s="171" t="s">
        <v>79</v>
      </c>
      <c r="AI322" s="169" t="s">
        <v>79</v>
      </c>
      <c r="AJ322" s="169" t="s">
        <v>79</v>
      </c>
      <c r="AK322" s="169" t="s">
        <v>79</v>
      </c>
      <c r="AL322" s="143" t="s">
        <v>79</v>
      </c>
      <c r="AM322" s="143" t="s">
        <v>79</v>
      </c>
      <c r="AN322" s="143" t="s">
        <v>2610</v>
      </c>
      <c r="AO322" s="143" t="s">
        <v>79</v>
      </c>
      <c r="AP322" s="144">
        <f t="shared" si="9"/>
        <v>1</v>
      </c>
      <c r="AQ322" s="35"/>
      <c r="AR322" s="35"/>
      <c r="AS322" s="35"/>
      <c r="AT322" s="35"/>
      <c r="AU322" s="35"/>
      <c r="AV322" s="35"/>
    </row>
    <row r="323" spans="1:48" s="145" customFormat="1" ht="27.95" customHeight="1" x14ac:dyDescent="0.25">
      <c r="A323" s="126" t="s">
        <v>1702</v>
      </c>
      <c r="B323" s="126">
        <v>2021</v>
      </c>
      <c r="C323" s="126" t="s">
        <v>3016</v>
      </c>
      <c r="D323" s="127" t="s">
        <v>3017</v>
      </c>
      <c r="E323" s="128" t="s">
        <v>54</v>
      </c>
      <c r="F323" s="129" t="s">
        <v>27</v>
      </c>
      <c r="G323" s="130" t="s">
        <v>75</v>
      </c>
      <c r="H323" s="131" t="s">
        <v>605</v>
      </c>
      <c r="I323" s="132" t="s">
        <v>49</v>
      </c>
      <c r="J323" s="147" t="s">
        <v>223</v>
      </c>
      <c r="K323" s="133">
        <v>57</v>
      </c>
      <c r="L323" s="134" t="str">
        <f>IF(ISERROR(VLOOKUP(K323,#REF!,2,FALSE))," ",VLOOKUP(K323,#REF!,2,FALSE))</f>
        <v xml:space="preserve"> </v>
      </c>
      <c r="M323" s="134" t="str">
        <f>IF(ISERROR(VLOOKUP(K323,#REF!,3,FALSE))," ",VLOOKUP(K323,#REF!,3,FALSE))</f>
        <v xml:space="preserve"> </v>
      </c>
      <c r="N323" s="135" t="s">
        <v>2563</v>
      </c>
      <c r="O323" s="179">
        <v>0</v>
      </c>
      <c r="P323" s="137" t="s">
        <v>2284</v>
      </c>
      <c r="Q323" s="138" t="s">
        <v>1211</v>
      </c>
      <c r="R323" s="137" t="s">
        <v>295</v>
      </c>
      <c r="S323" s="137" t="s">
        <v>79</v>
      </c>
      <c r="T323" s="139" t="s">
        <v>79</v>
      </c>
      <c r="U323" s="140" t="s">
        <v>79</v>
      </c>
      <c r="V323" s="165">
        <v>15750000</v>
      </c>
      <c r="W323" s="141">
        <v>0</v>
      </c>
      <c r="X323" s="142">
        <v>1</v>
      </c>
      <c r="Y323" s="148">
        <v>6525000</v>
      </c>
      <c r="Z323" s="260">
        <f t="shared" si="8"/>
        <v>22275000</v>
      </c>
      <c r="AA323" s="263">
        <v>20025000</v>
      </c>
      <c r="AB323" s="168">
        <v>44253</v>
      </c>
      <c r="AC323" s="168">
        <v>44259</v>
      </c>
      <c r="AD323" s="168">
        <v>44561</v>
      </c>
      <c r="AE323" s="143">
        <v>210</v>
      </c>
      <c r="AF323" s="143">
        <v>1</v>
      </c>
      <c r="AG323" s="170">
        <v>87</v>
      </c>
      <c r="AH323" s="171" t="s">
        <v>79</v>
      </c>
      <c r="AI323" s="169" t="s">
        <v>79</v>
      </c>
      <c r="AJ323" s="169" t="s">
        <v>79</v>
      </c>
      <c r="AK323" s="169" t="s">
        <v>79</v>
      </c>
      <c r="AL323" s="143" t="s">
        <v>79</v>
      </c>
      <c r="AM323" s="143" t="s">
        <v>79</v>
      </c>
      <c r="AN323" s="143" t="s">
        <v>2610</v>
      </c>
      <c r="AO323" s="143" t="s">
        <v>79</v>
      </c>
      <c r="AP323" s="144">
        <f t="shared" si="9"/>
        <v>0.89898989898989901</v>
      </c>
      <c r="AQ323" s="35"/>
      <c r="AR323" s="35"/>
      <c r="AS323" s="35"/>
      <c r="AT323" s="35"/>
      <c r="AU323" s="35"/>
      <c r="AV323" s="35"/>
    </row>
    <row r="324" spans="1:48" s="145" customFormat="1" ht="27.95" customHeight="1" x14ac:dyDescent="0.25">
      <c r="A324" s="126" t="s">
        <v>1703</v>
      </c>
      <c r="B324" s="126">
        <v>2021</v>
      </c>
      <c r="C324" s="126" t="s">
        <v>3018</v>
      </c>
      <c r="D324" s="127" t="s">
        <v>3019</v>
      </c>
      <c r="E324" s="128" t="s">
        <v>54</v>
      </c>
      <c r="F324" s="129" t="s">
        <v>27</v>
      </c>
      <c r="G324" s="130" t="s">
        <v>75</v>
      </c>
      <c r="H324" s="131" t="s">
        <v>606</v>
      </c>
      <c r="I324" s="132" t="s">
        <v>49</v>
      </c>
      <c r="J324" s="147" t="s">
        <v>223</v>
      </c>
      <c r="K324" s="133">
        <v>57</v>
      </c>
      <c r="L324" s="134" t="str">
        <f>IF(ISERROR(VLOOKUP(K324,#REF!,2,FALSE))," ",VLOOKUP(K324,#REF!,2,FALSE))</f>
        <v xml:space="preserve"> </v>
      </c>
      <c r="M324" s="134" t="str">
        <f>IF(ISERROR(VLOOKUP(K324,#REF!,3,FALSE))," ",VLOOKUP(K324,#REF!,3,FALSE))</f>
        <v xml:space="preserve"> </v>
      </c>
      <c r="N324" s="135" t="s">
        <v>2563</v>
      </c>
      <c r="O324" s="179">
        <v>0</v>
      </c>
      <c r="P324" s="137" t="s">
        <v>2285</v>
      </c>
      <c r="Q324" s="138" t="s">
        <v>1212</v>
      </c>
      <c r="R324" s="137" t="s">
        <v>295</v>
      </c>
      <c r="S324" s="137" t="s">
        <v>79</v>
      </c>
      <c r="T324" s="139" t="s">
        <v>79</v>
      </c>
      <c r="U324" s="140" t="s">
        <v>79</v>
      </c>
      <c r="V324" s="163">
        <v>15750000</v>
      </c>
      <c r="W324" s="141">
        <v>0</v>
      </c>
      <c r="X324" s="142">
        <v>1</v>
      </c>
      <c r="Y324" s="148">
        <v>6225000</v>
      </c>
      <c r="Z324" s="260">
        <f t="shared" si="8"/>
        <v>21975000</v>
      </c>
      <c r="AA324" s="263">
        <v>19725000</v>
      </c>
      <c r="AB324" s="168">
        <v>44256</v>
      </c>
      <c r="AC324" s="168">
        <v>44263</v>
      </c>
      <c r="AD324" s="168">
        <v>44561</v>
      </c>
      <c r="AE324" s="143">
        <v>210</v>
      </c>
      <c r="AF324" s="143">
        <v>1</v>
      </c>
      <c r="AG324" s="170">
        <v>83</v>
      </c>
      <c r="AH324" s="171" t="s">
        <v>79</v>
      </c>
      <c r="AI324" s="169" t="s">
        <v>79</v>
      </c>
      <c r="AJ324" s="169" t="s">
        <v>79</v>
      </c>
      <c r="AK324" s="169" t="s">
        <v>79</v>
      </c>
      <c r="AL324" s="143" t="s">
        <v>79</v>
      </c>
      <c r="AM324" s="143" t="s">
        <v>79</v>
      </c>
      <c r="AN324" s="143" t="s">
        <v>2610</v>
      </c>
      <c r="AO324" s="143" t="s">
        <v>79</v>
      </c>
      <c r="AP324" s="144">
        <f t="shared" si="9"/>
        <v>0.89761092150170652</v>
      </c>
      <c r="AQ324" s="35"/>
      <c r="AR324" s="35"/>
      <c r="AS324" s="35"/>
      <c r="AT324" s="35"/>
      <c r="AU324" s="35"/>
      <c r="AV324" s="35"/>
    </row>
    <row r="325" spans="1:48" s="145" customFormat="1" ht="27.95" customHeight="1" x14ac:dyDescent="0.25">
      <c r="A325" s="126" t="s">
        <v>1704</v>
      </c>
      <c r="B325" s="126">
        <v>2021</v>
      </c>
      <c r="C325" s="126" t="s">
        <v>3020</v>
      </c>
      <c r="D325" s="127" t="s">
        <v>3021</v>
      </c>
      <c r="E325" s="128" t="s">
        <v>54</v>
      </c>
      <c r="F325" s="129" t="s">
        <v>27</v>
      </c>
      <c r="G325" s="130" t="s">
        <v>75</v>
      </c>
      <c r="H325" s="131" t="s">
        <v>607</v>
      </c>
      <c r="I325" s="132" t="s">
        <v>49</v>
      </c>
      <c r="J325" s="147" t="s">
        <v>223</v>
      </c>
      <c r="K325" s="133">
        <v>57</v>
      </c>
      <c r="L325" s="134" t="str">
        <f>IF(ISERROR(VLOOKUP(K325,#REF!,2,FALSE))," ",VLOOKUP(K325,#REF!,2,FALSE))</f>
        <v xml:space="preserve"> </v>
      </c>
      <c r="M325" s="134" t="str">
        <f>IF(ISERROR(VLOOKUP(K325,#REF!,3,FALSE))," ",VLOOKUP(K325,#REF!,3,FALSE))</f>
        <v xml:space="preserve"> </v>
      </c>
      <c r="N325" s="135" t="s">
        <v>2563</v>
      </c>
      <c r="O325" s="179">
        <v>0</v>
      </c>
      <c r="P325" s="137" t="s">
        <v>2286</v>
      </c>
      <c r="Q325" s="138" t="s">
        <v>1213</v>
      </c>
      <c r="R325" s="137" t="s">
        <v>295</v>
      </c>
      <c r="S325" s="137" t="s">
        <v>79</v>
      </c>
      <c r="T325" s="139" t="s">
        <v>79</v>
      </c>
      <c r="U325" s="140" t="s">
        <v>79</v>
      </c>
      <c r="V325" s="165">
        <v>15750000</v>
      </c>
      <c r="W325" s="141">
        <v>0</v>
      </c>
      <c r="X325" s="142">
        <v>1</v>
      </c>
      <c r="Y325" s="148">
        <v>6600000</v>
      </c>
      <c r="Z325" s="260">
        <f t="shared" si="8"/>
        <v>22350000</v>
      </c>
      <c r="AA325" s="263">
        <v>20100000</v>
      </c>
      <c r="AB325" s="168">
        <v>44252</v>
      </c>
      <c r="AC325" s="168">
        <v>44258</v>
      </c>
      <c r="AD325" s="168">
        <v>44561</v>
      </c>
      <c r="AE325" s="143">
        <v>210</v>
      </c>
      <c r="AF325" s="143">
        <v>1</v>
      </c>
      <c r="AG325" s="170">
        <v>88</v>
      </c>
      <c r="AH325" s="171" t="s">
        <v>79</v>
      </c>
      <c r="AI325" s="169" t="s">
        <v>79</v>
      </c>
      <c r="AJ325" s="169" t="s">
        <v>79</v>
      </c>
      <c r="AK325" s="169" t="s">
        <v>79</v>
      </c>
      <c r="AL325" s="143" t="s">
        <v>79</v>
      </c>
      <c r="AM325" s="143" t="s">
        <v>79</v>
      </c>
      <c r="AN325" s="143" t="s">
        <v>2610</v>
      </c>
      <c r="AO325" s="143" t="s">
        <v>79</v>
      </c>
      <c r="AP325" s="144">
        <f t="shared" si="9"/>
        <v>0.89932885906040272</v>
      </c>
      <c r="AQ325" s="35"/>
      <c r="AR325" s="35"/>
      <c r="AS325" s="35"/>
      <c r="AT325" s="35"/>
      <c r="AU325" s="35"/>
      <c r="AV325" s="35"/>
    </row>
    <row r="326" spans="1:48" s="145" customFormat="1" ht="27.95" customHeight="1" x14ac:dyDescent="0.25">
      <c r="A326" s="126" t="s">
        <v>1705</v>
      </c>
      <c r="B326" s="126">
        <v>2021</v>
      </c>
      <c r="C326" s="126" t="s">
        <v>3022</v>
      </c>
      <c r="D326" s="127" t="s">
        <v>3023</v>
      </c>
      <c r="E326" s="128" t="s">
        <v>54</v>
      </c>
      <c r="F326" s="129" t="s">
        <v>27</v>
      </c>
      <c r="G326" s="130" t="s">
        <v>75</v>
      </c>
      <c r="H326" s="131" t="s">
        <v>608</v>
      </c>
      <c r="I326" s="132" t="s">
        <v>49</v>
      </c>
      <c r="J326" s="147" t="s">
        <v>223</v>
      </c>
      <c r="K326" s="133">
        <v>49</v>
      </c>
      <c r="L326" s="134" t="str">
        <f>IF(ISERROR(VLOOKUP(K326,#REF!,2,FALSE))," ",VLOOKUP(K326,#REF!,2,FALSE))</f>
        <v xml:space="preserve"> </v>
      </c>
      <c r="M326" s="134" t="str">
        <f>IF(ISERROR(VLOOKUP(K326,#REF!,3,FALSE))," ",VLOOKUP(K326,#REF!,3,FALSE))</f>
        <v xml:space="preserve"> </v>
      </c>
      <c r="N326" s="135" t="s">
        <v>2565</v>
      </c>
      <c r="O326" s="179">
        <v>0</v>
      </c>
      <c r="P326" s="137" t="s">
        <v>2287</v>
      </c>
      <c r="Q326" s="138" t="s">
        <v>1214</v>
      </c>
      <c r="R326" s="137" t="s">
        <v>295</v>
      </c>
      <c r="S326" s="137" t="s">
        <v>79</v>
      </c>
      <c r="T326" s="139" t="s">
        <v>79</v>
      </c>
      <c r="U326" s="140" t="s">
        <v>79</v>
      </c>
      <c r="V326" s="165">
        <v>43700000</v>
      </c>
      <c r="W326" s="141">
        <v>-1019667</v>
      </c>
      <c r="X326" s="142"/>
      <c r="Y326" s="148"/>
      <c r="Z326" s="260">
        <f t="shared" si="8"/>
        <v>42680333</v>
      </c>
      <c r="AA326" s="263">
        <v>38310333</v>
      </c>
      <c r="AB326" s="168">
        <v>44258</v>
      </c>
      <c r="AC326" s="168">
        <v>44263</v>
      </c>
      <c r="AD326" s="168">
        <v>44561</v>
      </c>
      <c r="AE326" s="143">
        <v>300</v>
      </c>
      <c r="AF326" s="143">
        <v>0</v>
      </c>
      <c r="AG326" s="170">
        <v>0</v>
      </c>
      <c r="AH326" s="171" t="s">
        <v>79</v>
      </c>
      <c r="AI326" s="169" t="s">
        <v>79</v>
      </c>
      <c r="AJ326" s="169" t="s">
        <v>79</v>
      </c>
      <c r="AK326" s="169" t="s">
        <v>79</v>
      </c>
      <c r="AL326" s="143" t="s">
        <v>79</v>
      </c>
      <c r="AM326" s="143" t="s">
        <v>79</v>
      </c>
      <c r="AN326" s="143" t="s">
        <v>2610</v>
      </c>
      <c r="AO326" s="143" t="s">
        <v>79</v>
      </c>
      <c r="AP326" s="144">
        <f t="shared" si="9"/>
        <v>0.89761092070204795</v>
      </c>
      <c r="AQ326" s="35"/>
      <c r="AR326" s="35"/>
      <c r="AS326" s="35"/>
      <c r="AT326" s="35"/>
      <c r="AU326" s="35"/>
      <c r="AV326" s="35"/>
    </row>
    <row r="327" spans="1:48" s="145" customFormat="1" ht="27.95" customHeight="1" x14ac:dyDescent="0.25">
      <c r="A327" s="126" t="s">
        <v>1706</v>
      </c>
      <c r="B327" s="126">
        <v>2021</v>
      </c>
      <c r="C327" s="126" t="s">
        <v>3024</v>
      </c>
      <c r="D327" s="127" t="s">
        <v>3025</v>
      </c>
      <c r="E327" s="128" t="s">
        <v>54</v>
      </c>
      <c r="F327" s="129" t="s">
        <v>27</v>
      </c>
      <c r="G327" s="130" t="s">
        <v>75</v>
      </c>
      <c r="H327" s="131" t="s">
        <v>609</v>
      </c>
      <c r="I327" s="132" t="s">
        <v>49</v>
      </c>
      <c r="J327" s="147" t="s">
        <v>223</v>
      </c>
      <c r="K327" s="133">
        <v>49</v>
      </c>
      <c r="L327" s="134" t="str">
        <f>IF(ISERROR(VLOOKUP(K327,#REF!,2,FALSE))," ",VLOOKUP(K327,#REF!,2,FALSE))</f>
        <v xml:space="preserve"> </v>
      </c>
      <c r="M327" s="134" t="str">
        <f>IF(ISERROR(VLOOKUP(K327,#REF!,3,FALSE))," ",VLOOKUP(K327,#REF!,3,FALSE))</f>
        <v xml:space="preserve"> </v>
      </c>
      <c r="N327" s="135" t="s">
        <v>2565</v>
      </c>
      <c r="O327" s="179">
        <v>0</v>
      </c>
      <c r="P327" s="137" t="s">
        <v>2288</v>
      </c>
      <c r="Q327" s="138" t="s">
        <v>1215</v>
      </c>
      <c r="R327" s="137" t="s">
        <v>295</v>
      </c>
      <c r="S327" s="137" t="s">
        <v>79</v>
      </c>
      <c r="T327" s="139" t="s">
        <v>79</v>
      </c>
      <c r="U327" s="140" t="s">
        <v>79</v>
      </c>
      <c r="V327" s="165">
        <v>35500000</v>
      </c>
      <c r="W327" s="141">
        <v>-355000</v>
      </c>
      <c r="X327" s="142"/>
      <c r="Y327" s="148"/>
      <c r="Z327" s="260">
        <f t="shared" si="8"/>
        <v>35145000</v>
      </c>
      <c r="AA327" s="263">
        <v>31595000</v>
      </c>
      <c r="AB327" s="168">
        <v>44256</v>
      </c>
      <c r="AC327" s="168">
        <v>44259</v>
      </c>
      <c r="AD327" s="168">
        <v>44561</v>
      </c>
      <c r="AE327" s="143">
        <v>300</v>
      </c>
      <c r="AF327" s="143">
        <v>0</v>
      </c>
      <c r="AG327" s="170">
        <v>0</v>
      </c>
      <c r="AH327" s="171" t="s">
        <v>79</v>
      </c>
      <c r="AI327" s="169" t="s">
        <v>79</v>
      </c>
      <c r="AJ327" s="169" t="s">
        <v>79</v>
      </c>
      <c r="AK327" s="169" t="s">
        <v>79</v>
      </c>
      <c r="AL327" s="143" t="s">
        <v>79</v>
      </c>
      <c r="AM327" s="143" t="s">
        <v>79</v>
      </c>
      <c r="AN327" s="143" t="s">
        <v>2610</v>
      </c>
      <c r="AO327" s="143" t="s">
        <v>79</v>
      </c>
      <c r="AP327" s="144">
        <f t="shared" si="9"/>
        <v>0.89898989898989901</v>
      </c>
      <c r="AQ327" s="35"/>
      <c r="AR327" s="35"/>
      <c r="AS327" s="35"/>
      <c r="AT327" s="35"/>
      <c r="AU327" s="35"/>
      <c r="AV327" s="35"/>
    </row>
    <row r="328" spans="1:48" s="145" customFormat="1" ht="27.95" customHeight="1" x14ac:dyDescent="0.25">
      <c r="A328" s="126" t="s">
        <v>1707</v>
      </c>
      <c r="B328" s="126">
        <v>2021</v>
      </c>
      <c r="C328" s="126" t="s">
        <v>3026</v>
      </c>
      <c r="D328" s="127" t="s">
        <v>3027</v>
      </c>
      <c r="E328" s="128" t="s">
        <v>54</v>
      </c>
      <c r="F328" s="129" t="s">
        <v>27</v>
      </c>
      <c r="G328" s="130" t="s">
        <v>75</v>
      </c>
      <c r="H328" s="131" t="s">
        <v>610</v>
      </c>
      <c r="I328" s="132" t="s">
        <v>49</v>
      </c>
      <c r="J328" s="147" t="s">
        <v>223</v>
      </c>
      <c r="K328" s="133">
        <v>21</v>
      </c>
      <c r="L328" s="134" t="str">
        <f>IF(ISERROR(VLOOKUP(K328,#REF!,2,FALSE))," ",VLOOKUP(K328,#REF!,2,FALSE))</f>
        <v xml:space="preserve"> </v>
      </c>
      <c r="M328" s="134" t="str">
        <f>IF(ISERROR(VLOOKUP(K328,#REF!,3,FALSE))," ",VLOOKUP(K328,#REF!,3,FALSE))</f>
        <v xml:space="preserve"> </v>
      </c>
      <c r="N328" s="135" t="s">
        <v>2582</v>
      </c>
      <c r="O328" s="179">
        <v>0</v>
      </c>
      <c r="P328" s="137" t="s">
        <v>2289</v>
      </c>
      <c r="Q328" s="138" t="s">
        <v>1216</v>
      </c>
      <c r="R328" s="137" t="s">
        <v>295</v>
      </c>
      <c r="S328" s="137" t="s">
        <v>79</v>
      </c>
      <c r="T328" s="139" t="s">
        <v>79</v>
      </c>
      <c r="U328" s="140" t="s">
        <v>79</v>
      </c>
      <c r="V328" s="165">
        <v>43700000</v>
      </c>
      <c r="W328" s="141">
        <v>0</v>
      </c>
      <c r="X328" s="142">
        <v>1</v>
      </c>
      <c r="Y328" s="148">
        <v>1019667</v>
      </c>
      <c r="Z328" s="260">
        <f t="shared" si="8"/>
        <v>44719667</v>
      </c>
      <c r="AA328" s="263">
        <v>38310333</v>
      </c>
      <c r="AB328" s="168">
        <v>44257</v>
      </c>
      <c r="AC328" s="168">
        <v>44263</v>
      </c>
      <c r="AD328" s="168">
        <v>44575</v>
      </c>
      <c r="AE328" s="143">
        <v>300</v>
      </c>
      <c r="AF328" s="143">
        <v>1</v>
      </c>
      <c r="AG328" s="170">
        <v>14</v>
      </c>
      <c r="AH328" s="171" t="s">
        <v>79</v>
      </c>
      <c r="AI328" s="169" t="s">
        <v>79</v>
      </c>
      <c r="AJ328" s="169" t="s">
        <v>79</v>
      </c>
      <c r="AK328" s="169" t="s">
        <v>79</v>
      </c>
      <c r="AL328" s="143" t="s">
        <v>79</v>
      </c>
      <c r="AM328" s="143" t="s">
        <v>79</v>
      </c>
      <c r="AN328" s="143" t="s">
        <v>2610</v>
      </c>
      <c r="AO328" s="143" t="s">
        <v>79</v>
      </c>
      <c r="AP328" s="144">
        <f t="shared" si="9"/>
        <v>0.8566775105905865</v>
      </c>
      <c r="AQ328" s="35"/>
      <c r="AR328" s="35"/>
      <c r="AS328" s="35"/>
      <c r="AT328" s="35"/>
      <c r="AU328" s="35"/>
      <c r="AV328" s="35"/>
    </row>
    <row r="329" spans="1:48" s="145" customFormat="1" ht="27.95" customHeight="1" x14ac:dyDescent="0.25">
      <c r="A329" s="126" t="s">
        <v>1708</v>
      </c>
      <c r="B329" s="126">
        <v>2021</v>
      </c>
      <c r="C329" s="126" t="s">
        <v>3028</v>
      </c>
      <c r="D329" s="127" t="s">
        <v>3029</v>
      </c>
      <c r="E329" s="128" t="s">
        <v>54</v>
      </c>
      <c r="F329" s="129" t="s">
        <v>27</v>
      </c>
      <c r="G329" s="130" t="s">
        <v>75</v>
      </c>
      <c r="H329" s="131" t="s">
        <v>611</v>
      </c>
      <c r="I329" s="132" t="s">
        <v>49</v>
      </c>
      <c r="J329" s="147" t="s">
        <v>223</v>
      </c>
      <c r="K329" s="133">
        <v>55</v>
      </c>
      <c r="L329" s="134" t="str">
        <f>IF(ISERROR(VLOOKUP(K329,#REF!,2,FALSE))," ",VLOOKUP(K329,#REF!,2,FALSE))</f>
        <v xml:space="preserve"> </v>
      </c>
      <c r="M329" s="134" t="str">
        <f>IF(ISERROR(VLOOKUP(K329,#REF!,3,FALSE))," ",VLOOKUP(K329,#REF!,3,FALSE))</f>
        <v xml:space="preserve"> </v>
      </c>
      <c r="N329" s="135" t="s">
        <v>2572</v>
      </c>
      <c r="O329" s="179">
        <v>0</v>
      </c>
      <c r="P329" s="137" t="s">
        <v>2290</v>
      </c>
      <c r="Q329" s="138" t="s">
        <v>1217</v>
      </c>
      <c r="R329" s="137" t="s">
        <v>295</v>
      </c>
      <c r="S329" s="137" t="s">
        <v>79</v>
      </c>
      <c r="T329" s="139" t="s">
        <v>79</v>
      </c>
      <c r="U329" s="140" t="s">
        <v>79</v>
      </c>
      <c r="V329" s="165">
        <v>43700000</v>
      </c>
      <c r="W329" s="141">
        <v>0</v>
      </c>
      <c r="X329" s="142"/>
      <c r="Y329" s="148"/>
      <c r="Z329" s="260">
        <f t="shared" si="8"/>
        <v>43700000</v>
      </c>
      <c r="AA329" s="263">
        <v>38310333</v>
      </c>
      <c r="AB329" s="168">
        <v>44257</v>
      </c>
      <c r="AC329" s="168">
        <v>44263</v>
      </c>
      <c r="AD329" s="168">
        <v>44561</v>
      </c>
      <c r="AE329" s="143">
        <v>300</v>
      </c>
      <c r="AF329" s="143">
        <v>0</v>
      </c>
      <c r="AG329" s="170">
        <v>0</v>
      </c>
      <c r="AH329" s="171" t="s">
        <v>79</v>
      </c>
      <c r="AI329" s="169" t="s">
        <v>79</v>
      </c>
      <c r="AJ329" s="169" t="s">
        <v>79</v>
      </c>
      <c r="AK329" s="169" t="s">
        <v>79</v>
      </c>
      <c r="AL329" s="143" t="s">
        <v>79</v>
      </c>
      <c r="AM329" s="143" t="s">
        <v>79</v>
      </c>
      <c r="AN329" s="143" t="s">
        <v>2610</v>
      </c>
      <c r="AO329" s="143" t="s">
        <v>79</v>
      </c>
      <c r="AP329" s="144">
        <f t="shared" si="9"/>
        <v>0.87666665903890162</v>
      </c>
      <c r="AQ329" s="35"/>
      <c r="AR329" s="35"/>
      <c r="AS329" s="35"/>
      <c r="AT329" s="35"/>
      <c r="AU329" s="35"/>
      <c r="AV329" s="35"/>
    </row>
    <row r="330" spans="1:48" s="145" customFormat="1" ht="27.95" customHeight="1" x14ac:dyDescent="0.25">
      <c r="A330" s="126" t="s">
        <v>1709</v>
      </c>
      <c r="B330" s="126">
        <v>2021</v>
      </c>
      <c r="C330" s="126" t="s">
        <v>3030</v>
      </c>
      <c r="D330" s="127" t="s">
        <v>3031</v>
      </c>
      <c r="E330" s="128" t="s">
        <v>54</v>
      </c>
      <c r="F330" s="129" t="s">
        <v>27</v>
      </c>
      <c r="G330" s="130" t="s">
        <v>75</v>
      </c>
      <c r="H330" s="131" t="s">
        <v>612</v>
      </c>
      <c r="I330" s="132" t="s">
        <v>49</v>
      </c>
      <c r="J330" s="147" t="s">
        <v>223</v>
      </c>
      <c r="K330" s="133">
        <v>55</v>
      </c>
      <c r="L330" s="134" t="str">
        <f>IF(ISERROR(VLOOKUP(K330,#REF!,2,FALSE))," ",VLOOKUP(K330,#REF!,2,FALSE))</f>
        <v xml:space="preserve"> </v>
      </c>
      <c r="M330" s="134" t="str">
        <f>IF(ISERROR(VLOOKUP(K330,#REF!,3,FALSE))," ",VLOOKUP(K330,#REF!,3,FALSE))</f>
        <v xml:space="preserve"> </v>
      </c>
      <c r="N330" s="135" t="s">
        <v>2572</v>
      </c>
      <c r="O330" s="179">
        <v>0</v>
      </c>
      <c r="P330" s="137" t="s">
        <v>2291</v>
      </c>
      <c r="Q330" s="138" t="s">
        <v>1218</v>
      </c>
      <c r="R330" s="137" t="s">
        <v>295</v>
      </c>
      <c r="S330" s="137" t="s">
        <v>79</v>
      </c>
      <c r="T330" s="139" t="s">
        <v>79</v>
      </c>
      <c r="U330" s="140" t="s">
        <v>79</v>
      </c>
      <c r="V330" s="165">
        <v>42700000</v>
      </c>
      <c r="W330" s="141">
        <v>0</v>
      </c>
      <c r="X330" s="142"/>
      <c r="Y330" s="148"/>
      <c r="Z330" s="260">
        <f t="shared" si="8"/>
        <v>42700000</v>
      </c>
      <c r="AA330" s="263">
        <v>38430000</v>
      </c>
      <c r="AB330" s="168">
        <v>44252</v>
      </c>
      <c r="AC330" s="168">
        <v>44256</v>
      </c>
      <c r="AD330" s="168">
        <v>44561</v>
      </c>
      <c r="AE330" s="143">
        <v>300</v>
      </c>
      <c r="AF330" s="143">
        <v>0</v>
      </c>
      <c r="AG330" s="170">
        <v>0</v>
      </c>
      <c r="AH330" s="171" t="s">
        <v>79</v>
      </c>
      <c r="AI330" s="169" t="s">
        <v>79</v>
      </c>
      <c r="AJ330" s="169" t="s">
        <v>79</v>
      </c>
      <c r="AK330" s="169" t="s">
        <v>79</v>
      </c>
      <c r="AL330" s="143" t="s">
        <v>79</v>
      </c>
      <c r="AM330" s="143" t="s">
        <v>79</v>
      </c>
      <c r="AN330" s="143" t="s">
        <v>2610</v>
      </c>
      <c r="AO330" s="143" t="s">
        <v>79</v>
      </c>
      <c r="AP330" s="144">
        <f t="shared" si="9"/>
        <v>0.9</v>
      </c>
      <c r="AQ330" s="35"/>
      <c r="AR330" s="35"/>
      <c r="AS330" s="35"/>
      <c r="AT330" s="35"/>
      <c r="AU330" s="35"/>
      <c r="AV330" s="35"/>
    </row>
    <row r="331" spans="1:48" s="145" customFormat="1" ht="27.95" customHeight="1" x14ac:dyDescent="0.25">
      <c r="A331" s="126" t="s">
        <v>1710</v>
      </c>
      <c r="B331" s="126">
        <v>2021</v>
      </c>
      <c r="C331" s="126" t="s">
        <v>3032</v>
      </c>
      <c r="D331" s="127" t="s">
        <v>3033</v>
      </c>
      <c r="E331" s="128" t="s">
        <v>54</v>
      </c>
      <c r="F331" s="129" t="s">
        <v>27</v>
      </c>
      <c r="G331" s="130" t="s">
        <v>75</v>
      </c>
      <c r="H331" s="131" t="s">
        <v>613</v>
      </c>
      <c r="I331" s="132" t="s">
        <v>49</v>
      </c>
      <c r="J331" s="147" t="s">
        <v>223</v>
      </c>
      <c r="K331" s="133">
        <v>55</v>
      </c>
      <c r="L331" s="134" t="str">
        <f>IF(ISERROR(VLOOKUP(K331,#REF!,2,FALSE))," ",VLOOKUP(K331,#REF!,2,FALSE))</f>
        <v xml:space="preserve"> </v>
      </c>
      <c r="M331" s="134" t="str">
        <f>IF(ISERROR(VLOOKUP(K331,#REF!,3,FALSE))," ",VLOOKUP(K331,#REF!,3,FALSE))</f>
        <v xml:space="preserve"> </v>
      </c>
      <c r="N331" s="135" t="s">
        <v>2572</v>
      </c>
      <c r="O331" s="179">
        <v>0</v>
      </c>
      <c r="P331" s="137" t="s">
        <v>2292</v>
      </c>
      <c r="Q331" s="138" t="s">
        <v>1219</v>
      </c>
      <c r="R331" s="137" t="s">
        <v>295</v>
      </c>
      <c r="S331" s="137" t="s">
        <v>79</v>
      </c>
      <c r="T331" s="139" t="s">
        <v>79</v>
      </c>
      <c r="U331" s="140" t="s">
        <v>79</v>
      </c>
      <c r="V331" s="165">
        <v>42700000</v>
      </c>
      <c r="W331" s="141">
        <v>-35868000</v>
      </c>
      <c r="X331" s="142"/>
      <c r="Y331" s="148"/>
      <c r="Z331" s="260">
        <f t="shared" si="8"/>
        <v>6832000</v>
      </c>
      <c r="AA331" s="263">
        <v>6832000</v>
      </c>
      <c r="AB331" s="168">
        <v>44253</v>
      </c>
      <c r="AC331" s="168">
        <v>44259</v>
      </c>
      <c r="AD331" s="168">
        <v>44477</v>
      </c>
      <c r="AE331" s="143">
        <v>300</v>
      </c>
      <c r="AF331" s="143">
        <v>0</v>
      </c>
      <c r="AG331" s="170">
        <v>0</v>
      </c>
      <c r="AH331" s="171" t="s">
        <v>79</v>
      </c>
      <c r="AI331" s="169" t="s">
        <v>79</v>
      </c>
      <c r="AJ331" s="169" t="s">
        <v>79</v>
      </c>
      <c r="AK331" s="169" t="s">
        <v>79</v>
      </c>
      <c r="AL331" s="143" t="s">
        <v>79</v>
      </c>
      <c r="AM331" s="143" t="s">
        <v>79</v>
      </c>
      <c r="AN331" s="143" t="s">
        <v>2610</v>
      </c>
      <c r="AO331" s="143" t="s">
        <v>79</v>
      </c>
      <c r="AP331" s="144">
        <f t="shared" si="9"/>
        <v>1</v>
      </c>
      <c r="AQ331" s="35"/>
      <c r="AR331" s="35"/>
      <c r="AS331" s="35"/>
      <c r="AT331" s="35"/>
      <c r="AU331" s="35"/>
      <c r="AV331" s="35"/>
    </row>
    <row r="332" spans="1:48" s="145" customFormat="1" ht="27.95" customHeight="1" x14ac:dyDescent="0.25">
      <c r="A332" s="126" t="s">
        <v>1710</v>
      </c>
      <c r="B332" s="126">
        <v>2021</v>
      </c>
      <c r="C332" s="126" t="s">
        <v>3032</v>
      </c>
      <c r="D332" s="127" t="s">
        <v>3033</v>
      </c>
      <c r="E332" s="128" t="s">
        <v>54</v>
      </c>
      <c r="F332" s="129" t="s">
        <v>27</v>
      </c>
      <c r="G332" s="130" t="s">
        <v>75</v>
      </c>
      <c r="H332" s="131" t="s">
        <v>614</v>
      </c>
      <c r="I332" s="132" t="s">
        <v>49</v>
      </c>
      <c r="J332" s="147" t="s">
        <v>223</v>
      </c>
      <c r="K332" s="133">
        <v>55</v>
      </c>
      <c r="L332" s="134" t="str">
        <f>IF(ISERROR(VLOOKUP(K332,#REF!,2,FALSE))," ",VLOOKUP(K332,#REF!,2,FALSE))</f>
        <v xml:space="preserve"> </v>
      </c>
      <c r="M332" s="134" t="str">
        <f>IF(ISERROR(VLOOKUP(K332,#REF!,3,FALSE))," ",VLOOKUP(K332,#REF!,3,FALSE))</f>
        <v xml:space="preserve"> </v>
      </c>
      <c r="N332" s="135" t="s">
        <v>2572</v>
      </c>
      <c r="O332" s="179">
        <v>0</v>
      </c>
      <c r="P332" s="137" t="s">
        <v>2293</v>
      </c>
      <c r="Q332" s="138" t="s">
        <v>1220</v>
      </c>
      <c r="R332" s="137" t="s">
        <v>295</v>
      </c>
      <c r="S332" s="137" t="s">
        <v>79</v>
      </c>
      <c r="T332" s="139" t="s">
        <v>79</v>
      </c>
      <c r="U332" s="140" t="s">
        <v>79</v>
      </c>
      <c r="V332" s="165">
        <v>35868000</v>
      </c>
      <c r="W332" s="141">
        <v>0</v>
      </c>
      <c r="X332" s="142"/>
      <c r="Y332" s="148"/>
      <c r="Z332" s="260">
        <f t="shared" si="8"/>
        <v>35868000</v>
      </c>
      <c r="AA332" s="263">
        <v>23769667</v>
      </c>
      <c r="AB332" s="168">
        <v>44253</v>
      </c>
      <c r="AC332" s="168">
        <v>44259</v>
      </c>
      <c r="AD332" s="168">
        <v>44477</v>
      </c>
      <c r="AE332" s="143">
        <v>300</v>
      </c>
      <c r="AF332" s="143">
        <v>0</v>
      </c>
      <c r="AG332" s="170">
        <v>0</v>
      </c>
      <c r="AH332" s="171" t="s">
        <v>79</v>
      </c>
      <c r="AI332" s="169" t="s">
        <v>79</v>
      </c>
      <c r="AJ332" s="169" t="s">
        <v>79</v>
      </c>
      <c r="AK332" s="169" t="s">
        <v>79</v>
      </c>
      <c r="AL332" s="143" t="s">
        <v>79</v>
      </c>
      <c r="AM332" s="143" t="s">
        <v>79</v>
      </c>
      <c r="AN332" s="143" t="s">
        <v>2610</v>
      </c>
      <c r="AO332" s="143" t="s">
        <v>79</v>
      </c>
      <c r="AP332" s="144">
        <f t="shared" si="9"/>
        <v>0.66269842199174755</v>
      </c>
      <c r="AQ332" s="35"/>
      <c r="AR332" s="35"/>
      <c r="AS332" s="35"/>
      <c r="AT332" s="35"/>
      <c r="AU332" s="35"/>
      <c r="AV332" s="35"/>
    </row>
    <row r="333" spans="1:48" s="145" customFormat="1" ht="27.95" customHeight="1" x14ac:dyDescent="0.25">
      <c r="A333" s="126" t="s">
        <v>1711</v>
      </c>
      <c r="B333" s="126">
        <v>2021</v>
      </c>
      <c r="C333" s="126" t="s">
        <v>3034</v>
      </c>
      <c r="D333" s="127" t="s">
        <v>3035</v>
      </c>
      <c r="E333" s="128" t="s">
        <v>54</v>
      </c>
      <c r="F333" s="129" t="s">
        <v>27</v>
      </c>
      <c r="G333" s="130" t="s">
        <v>75</v>
      </c>
      <c r="H333" s="131" t="s">
        <v>615</v>
      </c>
      <c r="I333" s="132" t="s">
        <v>49</v>
      </c>
      <c r="J333" s="147" t="s">
        <v>223</v>
      </c>
      <c r="K333" s="133">
        <v>39</v>
      </c>
      <c r="L333" s="134" t="str">
        <f>IF(ISERROR(VLOOKUP(K333,#REF!,2,FALSE))," ",VLOOKUP(K333,#REF!,2,FALSE))</f>
        <v xml:space="preserve"> </v>
      </c>
      <c r="M333" s="134" t="str">
        <f>IF(ISERROR(VLOOKUP(K333,#REF!,3,FALSE))," ",VLOOKUP(K333,#REF!,3,FALSE))</f>
        <v xml:space="preserve"> </v>
      </c>
      <c r="N333" s="135" t="s">
        <v>2583</v>
      </c>
      <c r="O333" s="179">
        <v>0</v>
      </c>
      <c r="P333" s="137" t="s">
        <v>2294</v>
      </c>
      <c r="Q333" s="138" t="s">
        <v>1221</v>
      </c>
      <c r="R333" s="137" t="s">
        <v>295</v>
      </c>
      <c r="S333" s="137" t="s">
        <v>79</v>
      </c>
      <c r="T333" s="139" t="s">
        <v>79</v>
      </c>
      <c r="U333" s="140" t="s">
        <v>79</v>
      </c>
      <c r="V333" s="165">
        <v>43700000</v>
      </c>
      <c r="W333" s="141">
        <v>0</v>
      </c>
      <c r="X333" s="142"/>
      <c r="Y333" s="148"/>
      <c r="Z333" s="260">
        <f t="shared" si="8"/>
        <v>43700000</v>
      </c>
      <c r="AA333" s="263">
        <v>38310333</v>
      </c>
      <c r="AB333" s="168">
        <v>44257</v>
      </c>
      <c r="AC333" s="168">
        <v>44263</v>
      </c>
      <c r="AD333" s="168">
        <v>44561</v>
      </c>
      <c r="AE333" s="143">
        <v>300</v>
      </c>
      <c r="AF333" s="143">
        <v>0</v>
      </c>
      <c r="AG333" s="170">
        <v>0</v>
      </c>
      <c r="AH333" s="171" t="s">
        <v>79</v>
      </c>
      <c r="AI333" s="169" t="s">
        <v>79</v>
      </c>
      <c r="AJ333" s="169" t="s">
        <v>79</v>
      </c>
      <c r="AK333" s="169" t="s">
        <v>79</v>
      </c>
      <c r="AL333" s="143" t="s">
        <v>79</v>
      </c>
      <c r="AM333" s="143" t="s">
        <v>79</v>
      </c>
      <c r="AN333" s="143" t="s">
        <v>2610</v>
      </c>
      <c r="AO333" s="143" t="s">
        <v>79</v>
      </c>
      <c r="AP333" s="144">
        <f t="shared" si="9"/>
        <v>0.87666665903890162</v>
      </c>
      <c r="AQ333" s="35"/>
      <c r="AR333" s="35"/>
      <c r="AS333" s="35"/>
      <c r="AT333" s="35"/>
      <c r="AU333" s="35"/>
      <c r="AV333" s="35"/>
    </row>
    <row r="334" spans="1:48" s="145" customFormat="1" ht="27.95" customHeight="1" x14ac:dyDescent="0.25">
      <c r="A334" s="126" t="s">
        <v>1712</v>
      </c>
      <c r="B334" s="126">
        <v>2021</v>
      </c>
      <c r="C334" s="126" t="s">
        <v>3036</v>
      </c>
      <c r="D334" s="127" t="s">
        <v>3037</v>
      </c>
      <c r="E334" s="128" t="s">
        <v>54</v>
      </c>
      <c r="F334" s="129" t="s">
        <v>27</v>
      </c>
      <c r="G334" s="130" t="s">
        <v>75</v>
      </c>
      <c r="H334" s="131" t="s">
        <v>616</v>
      </c>
      <c r="I334" s="132" t="s">
        <v>49</v>
      </c>
      <c r="J334" s="147" t="s">
        <v>223</v>
      </c>
      <c r="K334" s="133">
        <v>27</v>
      </c>
      <c r="L334" s="134" t="str">
        <f>IF(ISERROR(VLOOKUP(K334,#REF!,2,FALSE))," ",VLOOKUP(K334,#REF!,2,FALSE))</f>
        <v xml:space="preserve"> </v>
      </c>
      <c r="M334" s="134" t="str">
        <f>IF(ISERROR(VLOOKUP(K334,#REF!,3,FALSE))," ",VLOOKUP(K334,#REF!,3,FALSE))</f>
        <v xml:space="preserve"> </v>
      </c>
      <c r="N334" s="135" t="s">
        <v>2569</v>
      </c>
      <c r="O334" s="179">
        <v>0</v>
      </c>
      <c r="P334" s="137" t="s">
        <v>2295</v>
      </c>
      <c r="Q334" s="138" t="s">
        <v>1222</v>
      </c>
      <c r="R334" s="137" t="s">
        <v>295</v>
      </c>
      <c r="S334" s="137" t="s">
        <v>79</v>
      </c>
      <c r="T334" s="139" t="s">
        <v>79</v>
      </c>
      <c r="U334" s="140" t="s">
        <v>79</v>
      </c>
      <c r="V334" s="165">
        <v>63800000</v>
      </c>
      <c r="W334" s="141">
        <v>-27008667</v>
      </c>
      <c r="X334" s="142"/>
      <c r="Y334" s="148"/>
      <c r="Z334" s="260">
        <f t="shared" ref="Z334:Z397" si="10">+V334+W334+Y334</f>
        <v>36791333</v>
      </c>
      <c r="AA334" s="263">
        <v>36791333</v>
      </c>
      <c r="AB334" s="168">
        <v>44257</v>
      </c>
      <c r="AC334" s="168">
        <v>44263</v>
      </c>
      <c r="AD334" s="168">
        <v>44561</v>
      </c>
      <c r="AE334" s="143">
        <v>300</v>
      </c>
      <c r="AF334" s="143">
        <v>0</v>
      </c>
      <c r="AG334" s="170">
        <v>0</v>
      </c>
      <c r="AH334" s="171" t="s">
        <v>79</v>
      </c>
      <c r="AI334" s="169" t="s">
        <v>79</v>
      </c>
      <c r="AJ334" s="169" t="s">
        <v>79</v>
      </c>
      <c r="AK334" s="169" t="s">
        <v>79</v>
      </c>
      <c r="AL334" s="143" t="s">
        <v>79</v>
      </c>
      <c r="AM334" s="143" t="s">
        <v>79</v>
      </c>
      <c r="AN334" s="143" t="s">
        <v>2610</v>
      </c>
      <c r="AO334" s="143" t="s">
        <v>79</v>
      </c>
      <c r="AP334" s="144">
        <f t="shared" ref="AP334:AP397" si="11">IF(ISERROR(AA334/Z334),"-",(AA334/Z334))</f>
        <v>1</v>
      </c>
      <c r="AQ334" s="35"/>
      <c r="AR334" s="35"/>
      <c r="AS334" s="35"/>
      <c r="AT334" s="35"/>
      <c r="AU334" s="35"/>
      <c r="AV334" s="35"/>
    </row>
    <row r="335" spans="1:48" s="145" customFormat="1" ht="27.95" customHeight="1" x14ac:dyDescent="0.25">
      <c r="A335" s="126" t="s">
        <v>1712</v>
      </c>
      <c r="B335" s="126">
        <v>2021</v>
      </c>
      <c r="C335" s="126" t="s">
        <v>3036</v>
      </c>
      <c r="D335" s="127" t="s">
        <v>3037</v>
      </c>
      <c r="E335" s="128" t="s">
        <v>54</v>
      </c>
      <c r="F335" s="129" t="s">
        <v>27</v>
      </c>
      <c r="G335" s="130" t="s">
        <v>75</v>
      </c>
      <c r="H335" s="131" t="s">
        <v>617</v>
      </c>
      <c r="I335" s="132" t="s">
        <v>49</v>
      </c>
      <c r="J335" s="147" t="s">
        <v>223</v>
      </c>
      <c r="K335" s="133">
        <v>27</v>
      </c>
      <c r="L335" s="134" t="str">
        <f>IF(ISERROR(VLOOKUP(K335,#REF!,2,FALSE))," ",VLOOKUP(K335,#REF!,2,FALSE))</f>
        <v xml:space="preserve"> </v>
      </c>
      <c r="M335" s="134" t="str">
        <f>IF(ISERROR(VLOOKUP(K335,#REF!,3,FALSE))," ",VLOOKUP(K335,#REF!,3,FALSE))</f>
        <v xml:space="preserve"> </v>
      </c>
      <c r="N335" s="135" t="s">
        <v>2569</v>
      </c>
      <c r="O335" s="179">
        <v>0</v>
      </c>
      <c r="P335" s="137" t="s">
        <v>2296</v>
      </c>
      <c r="Q335" s="138" t="s">
        <v>1223</v>
      </c>
      <c r="R335" s="137" t="s">
        <v>295</v>
      </c>
      <c r="S335" s="137" t="s">
        <v>79</v>
      </c>
      <c r="T335" s="139" t="s">
        <v>79</v>
      </c>
      <c r="U335" s="140" t="s">
        <v>79</v>
      </c>
      <c r="V335" s="165">
        <v>27008667</v>
      </c>
      <c r="W335" s="141">
        <v>0</v>
      </c>
      <c r="X335" s="142"/>
      <c r="Y335" s="148"/>
      <c r="Z335" s="260">
        <f t="shared" si="10"/>
        <v>27008667</v>
      </c>
      <c r="AA335" s="263">
        <v>19140000</v>
      </c>
      <c r="AB335" s="168">
        <v>44257</v>
      </c>
      <c r="AC335" s="168">
        <v>44263</v>
      </c>
      <c r="AD335" s="168">
        <v>44561</v>
      </c>
      <c r="AE335" s="143">
        <v>300</v>
      </c>
      <c r="AF335" s="143">
        <v>0</v>
      </c>
      <c r="AG335" s="170">
        <v>0</v>
      </c>
      <c r="AH335" s="171" t="s">
        <v>79</v>
      </c>
      <c r="AI335" s="169" t="s">
        <v>79</v>
      </c>
      <c r="AJ335" s="169" t="s">
        <v>79</v>
      </c>
      <c r="AK335" s="169" t="s">
        <v>79</v>
      </c>
      <c r="AL335" s="143" t="s">
        <v>79</v>
      </c>
      <c r="AM335" s="143" t="s">
        <v>79</v>
      </c>
      <c r="AN335" s="143" t="s">
        <v>2610</v>
      </c>
      <c r="AO335" s="143" t="s">
        <v>79</v>
      </c>
      <c r="AP335" s="144">
        <f t="shared" si="11"/>
        <v>0.70866140857673576</v>
      </c>
      <c r="AQ335" s="35"/>
      <c r="AR335" s="35"/>
      <c r="AS335" s="35"/>
      <c r="AT335" s="35"/>
      <c r="AU335" s="35"/>
      <c r="AV335" s="35"/>
    </row>
    <row r="336" spans="1:48" s="145" customFormat="1" ht="27.95" customHeight="1" x14ac:dyDescent="0.25">
      <c r="A336" s="126" t="s">
        <v>1713</v>
      </c>
      <c r="B336" s="126">
        <v>2021</v>
      </c>
      <c r="C336" s="126" t="s">
        <v>3038</v>
      </c>
      <c r="D336" s="127" t="s">
        <v>3039</v>
      </c>
      <c r="E336" s="128" t="s">
        <v>54</v>
      </c>
      <c r="F336" s="129" t="s">
        <v>27</v>
      </c>
      <c r="G336" s="130" t="s">
        <v>75</v>
      </c>
      <c r="H336" s="131" t="s">
        <v>618</v>
      </c>
      <c r="I336" s="132" t="s">
        <v>49</v>
      </c>
      <c r="J336" s="147" t="s">
        <v>223</v>
      </c>
      <c r="K336" s="133">
        <v>57</v>
      </c>
      <c r="L336" s="134" t="str">
        <f>IF(ISERROR(VLOOKUP(K336,#REF!,2,FALSE))," ",VLOOKUP(K336,#REF!,2,FALSE))</f>
        <v xml:space="preserve"> </v>
      </c>
      <c r="M336" s="134" t="str">
        <f>IF(ISERROR(VLOOKUP(K336,#REF!,3,FALSE))," ",VLOOKUP(K336,#REF!,3,FALSE))</f>
        <v xml:space="preserve"> </v>
      </c>
      <c r="N336" s="135" t="s">
        <v>2563</v>
      </c>
      <c r="O336" s="179">
        <v>0</v>
      </c>
      <c r="P336" s="137" t="s">
        <v>2297</v>
      </c>
      <c r="Q336" s="138" t="s">
        <v>1224</v>
      </c>
      <c r="R336" s="137" t="s">
        <v>295</v>
      </c>
      <c r="S336" s="137" t="s">
        <v>79</v>
      </c>
      <c r="T336" s="139" t="s">
        <v>79</v>
      </c>
      <c r="U336" s="140" t="s">
        <v>79</v>
      </c>
      <c r="V336" s="165">
        <v>29890000</v>
      </c>
      <c r="W336" s="141">
        <v>-22488667</v>
      </c>
      <c r="X336" s="142"/>
      <c r="Y336" s="148"/>
      <c r="Z336" s="260">
        <f t="shared" si="10"/>
        <v>7401333</v>
      </c>
      <c r="AA336" s="263">
        <v>3273667</v>
      </c>
      <c r="AB336" s="168">
        <v>44258</v>
      </c>
      <c r="AC336" s="168">
        <v>44263</v>
      </c>
      <c r="AD336" s="168">
        <v>44476</v>
      </c>
      <c r="AE336" s="143">
        <v>210</v>
      </c>
      <c r="AF336" s="143">
        <v>0</v>
      </c>
      <c r="AG336" s="170">
        <v>0</v>
      </c>
      <c r="AH336" s="171" t="s">
        <v>79</v>
      </c>
      <c r="AI336" s="169" t="s">
        <v>79</v>
      </c>
      <c r="AJ336" s="169" t="s">
        <v>79</v>
      </c>
      <c r="AK336" s="169" t="s">
        <v>79</v>
      </c>
      <c r="AL336" s="143" t="s">
        <v>79</v>
      </c>
      <c r="AM336" s="143" t="s">
        <v>79</v>
      </c>
      <c r="AN336" s="143" t="s">
        <v>2610</v>
      </c>
      <c r="AO336" s="143" t="s">
        <v>79</v>
      </c>
      <c r="AP336" s="144">
        <f t="shared" si="11"/>
        <v>0.4423077572648062</v>
      </c>
      <c r="AQ336" s="35"/>
      <c r="AR336" s="35"/>
      <c r="AS336" s="35"/>
      <c r="AT336" s="35"/>
      <c r="AU336" s="35"/>
      <c r="AV336" s="35"/>
    </row>
    <row r="337" spans="1:48" s="145" customFormat="1" ht="27.95" customHeight="1" x14ac:dyDescent="0.25">
      <c r="A337" s="126" t="s">
        <v>1714</v>
      </c>
      <c r="B337" s="126">
        <v>2021</v>
      </c>
      <c r="C337" s="126" t="s">
        <v>3040</v>
      </c>
      <c r="D337" s="127" t="s">
        <v>3041</v>
      </c>
      <c r="E337" s="128" t="s">
        <v>54</v>
      </c>
      <c r="F337" s="129" t="s">
        <v>27</v>
      </c>
      <c r="G337" s="130" t="s">
        <v>75</v>
      </c>
      <c r="H337" s="131" t="s">
        <v>619</v>
      </c>
      <c r="I337" s="132" t="s">
        <v>49</v>
      </c>
      <c r="J337" s="147" t="s">
        <v>223</v>
      </c>
      <c r="K337" s="133">
        <v>6</v>
      </c>
      <c r="L337" s="134" t="str">
        <f>IF(ISERROR(VLOOKUP(K337,#REF!,2,FALSE))," ",VLOOKUP(K337,#REF!,2,FALSE))</f>
        <v xml:space="preserve"> </v>
      </c>
      <c r="M337" s="134" t="str">
        <f>IF(ISERROR(VLOOKUP(K337,#REF!,3,FALSE))," ",VLOOKUP(K337,#REF!,3,FALSE))</f>
        <v xml:space="preserve"> </v>
      </c>
      <c r="N337" s="135" t="s">
        <v>2580</v>
      </c>
      <c r="O337" s="179">
        <v>0</v>
      </c>
      <c r="P337" s="137" t="s">
        <v>2298</v>
      </c>
      <c r="Q337" s="138" t="s">
        <v>1225</v>
      </c>
      <c r="R337" s="137" t="s">
        <v>295</v>
      </c>
      <c r="S337" s="137" t="s">
        <v>79</v>
      </c>
      <c r="T337" s="139" t="s">
        <v>79</v>
      </c>
      <c r="U337" s="140" t="s">
        <v>79</v>
      </c>
      <c r="V337" s="165">
        <v>75200000</v>
      </c>
      <c r="W337" s="141">
        <v>0</v>
      </c>
      <c r="X337" s="142"/>
      <c r="Y337" s="148"/>
      <c r="Z337" s="260">
        <f t="shared" si="10"/>
        <v>75200000</v>
      </c>
      <c r="AA337" s="263">
        <v>67178667</v>
      </c>
      <c r="AB337" s="168">
        <v>44253</v>
      </c>
      <c r="AC337" s="168">
        <v>44258</v>
      </c>
      <c r="AD337" s="168">
        <v>44561</v>
      </c>
      <c r="AE337" s="143">
        <v>300</v>
      </c>
      <c r="AF337" s="143">
        <v>0</v>
      </c>
      <c r="AG337" s="170">
        <v>0</v>
      </c>
      <c r="AH337" s="171" t="s">
        <v>79</v>
      </c>
      <c r="AI337" s="169" t="s">
        <v>79</v>
      </c>
      <c r="AJ337" s="169" t="s">
        <v>79</v>
      </c>
      <c r="AK337" s="169" t="s">
        <v>79</v>
      </c>
      <c r="AL337" s="143" t="s">
        <v>79</v>
      </c>
      <c r="AM337" s="143" t="s">
        <v>79</v>
      </c>
      <c r="AN337" s="143" t="s">
        <v>2610</v>
      </c>
      <c r="AO337" s="143" t="s">
        <v>79</v>
      </c>
      <c r="AP337" s="144">
        <f t="shared" si="11"/>
        <v>0.89333333776595747</v>
      </c>
      <c r="AQ337" s="35"/>
      <c r="AR337" s="35"/>
      <c r="AS337" s="35"/>
      <c r="AT337" s="35"/>
      <c r="AU337" s="35"/>
      <c r="AV337" s="35"/>
    </row>
    <row r="338" spans="1:48" s="145" customFormat="1" ht="27.95" customHeight="1" x14ac:dyDescent="0.25">
      <c r="A338" s="126" t="s">
        <v>1715</v>
      </c>
      <c r="B338" s="126">
        <v>2021</v>
      </c>
      <c r="C338" s="126" t="s">
        <v>3042</v>
      </c>
      <c r="D338" s="127" t="s">
        <v>3043</v>
      </c>
      <c r="E338" s="128" t="s">
        <v>54</v>
      </c>
      <c r="F338" s="129" t="s">
        <v>27</v>
      </c>
      <c r="G338" s="130" t="s">
        <v>75</v>
      </c>
      <c r="H338" s="131" t="s">
        <v>620</v>
      </c>
      <c r="I338" s="132" t="s">
        <v>49</v>
      </c>
      <c r="J338" s="147" t="s">
        <v>223</v>
      </c>
      <c r="K338" s="133">
        <v>57</v>
      </c>
      <c r="L338" s="134" t="str">
        <f>IF(ISERROR(VLOOKUP(K338,#REF!,2,FALSE))," ",VLOOKUP(K338,#REF!,2,FALSE))</f>
        <v xml:space="preserve"> </v>
      </c>
      <c r="M338" s="134" t="str">
        <f>IF(ISERROR(VLOOKUP(K338,#REF!,3,FALSE))," ",VLOOKUP(K338,#REF!,3,FALSE))</f>
        <v xml:space="preserve"> </v>
      </c>
      <c r="N338" s="135" t="s">
        <v>2553</v>
      </c>
      <c r="O338" s="179">
        <v>0</v>
      </c>
      <c r="P338" s="137" t="s">
        <v>2299</v>
      </c>
      <c r="Q338" s="138" t="s">
        <v>1226</v>
      </c>
      <c r="R338" s="137" t="s">
        <v>295</v>
      </c>
      <c r="S338" s="137" t="s">
        <v>79</v>
      </c>
      <c r="T338" s="139" t="s">
        <v>79</v>
      </c>
      <c r="U338" s="140" t="s">
        <v>79</v>
      </c>
      <c r="V338" s="165">
        <v>39050000</v>
      </c>
      <c r="W338" s="141">
        <v>0</v>
      </c>
      <c r="X338" s="142"/>
      <c r="Y338" s="148"/>
      <c r="Z338" s="260">
        <f t="shared" si="10"/>
        <v>39050000</v>
      </c>
      <c r="AA338" s="263">
        <v>30885000</v>
      </c>
      <c r="AB338" s="168">
        <v>44259</v>
      </c>
      <c r="AC338" s="168">
        <v>44265</v>
      </c>
      <c r="AD338" s="168">
        <v>44575</v>
      </c>
      <c r="AE338" s="143">
        <v>330</v>
      </c>
      <c r="AF338" s="143">
        <v>1</v>
      </c>
      <c r="AG338" s="170">
        <v>14</v>
      </c>
      <c r="AH338" s="171" t="s">
        <v>79</v>
      </c>
      <c r="AI338" s="169" t="s">
        <v>79</v>
      </c>
      <c r="AJ338" s="169" t="s">
        <v>79</v>
      </c>
      <c r="AK338" s="169" t="s">
        <v>79</v>
      </c>
      <c r="AL338" s="143" t="s">
        <v>79</v>
      </c>
      <c r="AM338" s="143" t="s">
        <v>79</v>
      </c>
      <c r="AN338" s="143" t="s">
        <v>2610</v>
      </c>
      <c r="AO338" s="143" t="s">
        <v>79</v>
      </c>
      <c r="AP338" s="144">
        <f t="shared" si="11"/>
        <v>0.79090909090909089</v>
      </c>
      <c r="AQ338" s="35"/>
      <c r="AR338" s="35"/>
      <c r="AS338" s="35"/>
      <c r="AT338" s="35"/>
      <c r="AU338" s="35"/>
      <c r="AV338" s="35"/>
    </row>
    <row r="339" spans="1:48" s="145" customFormat="1" ht="27.95" customHeight="1" x14ac:dyDescent="0.25">
      <c r="A339" s="126" t="s">
        <v>1716</v>
      </c>
      <c r="B339" s="126">
        <v>2021</v>
      </c>
      <c r="C339" s="126" t="s">
        <v>3042</v>
      </c>
      <c r="D339" s="127" t="s">
        <v>3043</v>
      </c>
      <c r="E339" s="128" t="s">
        <v>54</v>
      </c>
      <c r="F339" s="129" t="s">
        <v>27</v>
      </c>
      <c r="G339" s="130" t="s">
        <v>75</v>
      </c>
      <c r="H339" s="131" t="s">
        <v>621</v>
      </c>
      <c r="I339" s="132" t="s">
        <v>49</v>
      </c>
      <c r="J339" s="147" t="s">
        <v>223</v>
      </c>
      <c r="K339" s="133">
        <v>57</v>
      </c>
      <c r="L339" s="134" t="str">
        <f>IF(ISERROR(VLOOKUP(K339,#REF!,2,FALSE))," ",VLOOKUP(K339,#REF!,2,FALSE))</f>
        <v xml:space="preserve"> </v>
      </c>
      <c r="M339" s="134" t="str">
        <f>IF(ISERROR(VLOOKUP(K339,#REF!,3,FALSE))," ",VLOOKUP(K339,#REF!,3,FALSE))</f>
        <v xml:space="preserve"> </v>
      </c>
      <c r="N339" s="135" t="s">
        <v>2563</v>
      </c>
      <c r="O339" s="179">
        <v>0</v>
      </c>
      <c r="P339" s="137" t="s">
        <v>2300</v>
      </c>
      <c r="Q339" s="138" t="s">
        <v>1227</v>
      </c>
      <c r="R339" s="137" t="s">
        <v>295</v>
      </c>
      <c r="S339" s="137" t="s">
        <v>79</v>
      </c>
      <c r="T339" s="139" t="s">
        <v>79</v>
      </c>
      <c r="U339" s="140" t="s">
        <v>79</v>
      </c>
      <c r="V339" s="165">
        <v>24850000</v>
      </c>
      <c r="W339" s="141">
        <v>-7691667</v>
      </c>
      <c r="X339" s="142">
        <v>1</v>
      </c>
      <c r="Y339" s="148">
        <v>9821667</v>
      </c>
      <c r="Z339" s="260">
        <f t="shared" si="10"/>
        <v>26980000</v>
      </c>
      <c r="AA339" s="263">
        <v>26980000</v>
      </c>
      <c r="AB339" s="168">
        <v>44259</v>
      </c>
      <c r="AC339" s="168">
        <v>44265</v>
      </c>
      <c r="AD339" s="168">
        <v>44575</v>
      </c>
      <c r="AE339" s="143">
        <v>330</v>
      </c>
      <c r="AF339" s="143">
        <v>1</v>
      </c>
      <c r="AG339" s="170">
        <v>14</v>
      </c>
      <c r="AH339" s="171" t="s">
        <v>79</v>
      </c>
      <c r="AI339" s="169" t="s">
        <v>79</v>
      </c>
      <c r="AJ339" s="169" t="s">
        <v>79</v>
      </c>
      <c r="AK339" s="169" t="s">
        <v>79</v>
      </c>
      <c r="AL339" s="143" t="s">
        <v>79</v>
      </c>
      <c r="AM339" s="143" t="s">
        <v>79</v>
      </c>
      <c r="AN339" s="143" t="s">
        <v>2610</v>
      </c>
      <c r="AO339" s="143" t="s">
        <v>79</v>
      </c>
      <c r="AP339" s="144">
        <f t="shared" si="11"/>
        <v>1</v>
      </c>
      <c r="AQ339" s="35"/>
      <c r="AR339" s="35"/>
      <c r="AS339" s="35"/>
      <c r="AT339" s="35"/>
      <c r="AU339" s="35"/>
      <c r="AV339" s="35"/>
    </row>
    <row r="340" spans="1:48" s="145" customFormat="1" ht="27.95" customHeight="1" x14ac:dyDescent="0.25">
      <c r="A340" s="126" t="s">
        <v>1716</v>
      </c>
      <c r="B340" s="126">
        <v>2021</v>
      </c>
      <c r="C340" s="126" t="s">
        <v>3044</v>
      </c>
      <c r="D340" s="127" t="s">
        <v>3045</v>
      </c>
      <c r="E340" s="128" t="s">
        <v>54</v>
      </c>
      <c r="F340" s="129" t="s">
        <v>27</v>
      </c>
      <c r="G340" s="130" t="s">
        <v>75</v>
      </c>
      <c r="H340" s="131" t="s">
        <v>622</v>
      </c>
      <c r="I340" s="132" t="s">
        <v>49</v>
      </c>
      <c r="J340" s="147" t="s">
        <v>223</v>
      </c>
      <c r="K340" s="133">
        <v>57</v>
      </c>
      <c r="L340" s="134" t="str">
        <f>IF(ISERROR(VLOOKUP(K340,#REF!,2,FALSE))," ",VLOOKUP(K340,#REF!,2,FALSE))</f>
        <v xml:space="preserve"> </v>
      </c>
      <c r="M340" s="134" t="str">
        <f>IF(ISERROR(VLOOKUP(K340,#REF!,3,FALSE))," ",VLOOKUP(K340,#REF!,3,FALSE))</f>
        <v xml:space="preserve"> </v>
      </c>
      <c r="N340" s="135" t="s">
        <v>2563</v>
      </c>
      <c r="O340" s="179">
        <v>0</v>
      </c>
      <c r="P340" s="137" t="s">
        <v>2283</v>
      </c>
      <c r="Q340" s="138" t="s">
        <v>1210</v>
      </c>
      <c r="R340" s="137" t="s">
        <v>295</v>
      </c>
      <c r="S340" s="137" t="s">
        <v>79</v>
      </c>
      <c r="T340" s="139" t="s">
        <v>79</v>
      </c>
      <c r="U340" s="140" t="s">
        <v>79</v>
      </c>
      <c r="V340" s="166">
        <v>7691667</v>
      </c>
      <c r="W340" s="141">
        <v>0</v>
      </c>
      <c r="X340" s="142"/>
      <c r="Y340" s="148"/>
      <c r="Z340" s="260">
        <f t="shared" si="10"/>
        <v>7691667</v>
      </c>
      <c r="AA340" s="263">
        <v>4141667</v>
      </c>
      <c r="AB340" s="168">
        <v>44259</v>
      </c>
      <c r="AC340" s="168">
        <v>44263</v>
      </c>
      <c r="AD340" s="168">
        <v>44561</v>
      </c>
      <c r="AE340" s="143">
        <v>210</v>
      </c>
      <c r="AF340" s="143">
        <v>1</v>
      </c>
      <c r="AG340" s="170">
        <v>83</v>
      </c>
      <c r="AH340" s="171" t="s">
        <v>79</v>
      </c>
      <c r="AI340" s="169" t="s">
        <v>79</v>
      </c>
      <c r="AJ340" s="169" t="s">
        <v>79</v>
      </c>
      <c r="AK340" s="169" t="s">
        <v>79</v>
      </c>
      <c r="AL340" s="143" t="s">
        <v>79</v>
      </c>
      <c r="AM340" s="143" t="s">
        <v>79</v>
      </c>
      <c r="AN340" s="143" t="s">
        <v>2610</v>
      </c>
      <c r="AO340" s="143" t="s">
        <v>79</v>
      </c>
      <c r="AP340" s="144">
        <f t="shared" si="11"/>
        <v>0.53846155846320443</v>
      </c>
      <c r="AQ340" s="35"/>
      <c r="AR340" s="35"/>
      <c r="AS340" s="35"/>
      <c r="AT340" s="35"/>
      <c r="AU340" s="35"/>
      <c r="AV340" s="35"/>
    </row>
    <row r="341" spans="1:48" s="145" customFormat="1" ht="27.95" customHeight="1" x14ac:dyDescent="0.25">
      <c r="A341" s="126" t="s">
        <v>1717</v>
      </c>
      <c r="B341" s="126">
        <v>2021</v>
      </c>
      <c r="C341" s="126" t="s">
        <v>3046</v>
      </c>
      <c r="D341" s="127" t="s">
        <v>3047</v>
      </c>
      <c r="E341" s="128" t="s">
        <v>54</v>
      </c>
      <c r="F341" s="129" t="s">
        <v>27</v>
      </c>
      <c r="G341" s="130" t="s">
        <v>75</v>
      </c>
      <c r="H341" s="131" t="s">
        <v>623</v>
      </c>
      <c r="I341" s="132" t="s">
        <v>49</v>
      </c>
      <c r="J341" s="147" t="s">
        <v>223</v>
      </c>
      <c r="K341" s="133">
        <v>20</v>
      </c>
      <c r="L341" s="134" t="str">
        <f>IF(ISERROR(VLOOKUP(K341,#REF!,2,FALSE))," ",VLOOKUP(K341,#REF!,2,FALSE))</f>
        <v xml:space="preserve"> </v>
      </c>
      <c r="M341" s="134" t="str">
        <f>IF(ISERROR(VLOOKUP(K341,#REF!,3,FALSE))," ",VLOOKUP(K341,#REF!,3,FALSE))</f>
        <v xml:space="preserve"> </v>
      </c>
      <c r="N341" s="135" t="s">
        <v>2584</v>
      </c>
      <c r="O341" s="179">
        <v>0</v>
      </c>
      <c r="P341" s="137" t="s">
        <v>2301</v>
      </c>
      <c r="Q341" s="138" t="s">
        <v>1228</v>
      </c>
      <c r="R341" s="137" t="s">
        <v>295</v>
      </c>
      <c r="S341" s="137" t="s">
        <v>79</v>
      </c>
      <c r="T341" s="139" t="s">
        <v>79</v>
      </c>
      <c r="U341" s="140" t="s">
        <v>79</v>
      </c>
      <c r="V341" s="165">
        <v>63800000</v>
      </c>
      <c r="W341" s="141">
        <v>0</v>
      </c>
      <c r="X341" s="142">
        <v>1</v>
      </c>
      <c r="Y341" s="148">
        <v>1276000</v>
      </c>
      <c r="Z341" s="260">
        <f t="shared" si="10"/>
        <v>65076000</v>
      </c>
      <c r="AA341" s="263">
        <v>55718667</v>
      </c>
      <c r="AB341" s="168">
        <v>44259</v>
      </c>
      <c r="AC341" s="168">
        <v>44264</v>
      </c>
      <c r="AD341" s="168">
        <v>44575</v>
      </c>
      <c r="AE341" s="143">
        <v>300</v>
      </c>
      <c r="AF341" s="143">
        <v>1</v>
      </c>
      <c r="AG341" s="170">
        <v>14</v>
      </c>
      <c r="AH341" s="171" t="s">
        <v>79</v>
      </c>
      <c r="AI341" s="169" t="s">
        <v>79</v>
      </c>
      <c r="AJ341" s="169" t="s">
        <v>79</v>
      </c>
      <c r="AK341" s="169" t="s">
        <v>79</v>
      </c>
      <c r="AL341" s="143" t="s">
        <v>79</v>
      </c>
      <c r="AM341" s="143" t="s">
        <v>79</v>
      </c>
      <c r="AN341" s="143" t="s">
        <v>2610</v>
      </c>
      <c r="AO341" s="143" t="s">
        <v>79</v>
      </c>
      <c r="AP341" s="144">
        <f t="shared" si="11"/>
        <v>0.85620915544901344</v>
      </c>
      <c r="AQ341" s="35"/>
      <c r="AR341" s="35"/>
      <c r="AS341" s="35"/>
      <c r="AT341" s="35"/>
      <c r="AU341" s="35"/>
      <c r="AV341" s="35"/>
    </row>
    <row r="342" spans="1:48" s="145" customFormat="1" ht="27.95" customHeight="1" x14ac:dyDescent="0.25">
      <c r="A342" s="126" t="s">
        <v>1718</v>
      </c>
      <c r="B342" s="126">
        <v>2021</v>
      </c>
      <c r="C342" s="126" t="s">
        <v>3048</v>
      </c>
      <c r="D342" s="127" t="s">
        <v>3049</v>
      </c>
      <c r="E342" s="128" t="s">
        <v>54</v>
      </c>
      <c r="F342" s="129" t="s">
        <v>27</v>
      </c>
      <c r="G342" s="130" t="s">
        <v>75</v>
      </c>
      <c r="H342" s="131" t="s">
        <v>624</v>
      </c>
      <c r="I342" s="132" t="s">
        <v>49</v>
      </c>
      <c r="J342" s="147" t="s">
        <v>223</v>
      </c>
      <c r="K342" s="133">
        <v>57</v>
      </c>
      <c r="L342" s="134" t="str">
        <f>IF(ISERROR(VLOOKUP(K342,#REF!,2,FALSE))," ",VLOOKUP(K342,#REF!,2,FALSE))</f>
        <v xml:space="preserve"> </v>
      </c>
      <c r="M342" s="134" t="str">
        <f>IF(ISERROR(VLOOKUP(K342,#REF!,3,FALSE))," ",VLOOKUP(K342,#REF!,3,FALSE))</f>
        <v xml:space="preserve"> </v>
      </c>
      <c r="N342" s="135" t="s">
        <v>2563</v>
      </c>
      <c r="O342" s="179">
        <v>0</v>
      </c>
      <c r="P342" s="137" t="s">
        <v>2302</v>
      </c>
      <c r="Q342" s="138" t="s">
        <v>1229</v>
      </c>
      <c r="R342" s="137" t="s">
        <v>295</v>
      </c>
      <c r="S342" s="137" t="s">
        <v>79</v>
      </c>
      <c r="T342" s="139" t="s">
        <v>79</v>
      </c>
      <c r="U342" s="140" t="s">
        <v>79</v>
      </c>
      <c r="V342" s="165">
        <v>29890000</v>
      </c>
      <c r="W342" s="141">
        <v>0</v>
      </c>
      <c r="X342" s="142">
        <v>1</v>
      </c>
      <c r="Y342" s="148">
        <v>11671333</v>
      </c>
      <c r="Z342" s="260">
        <f t="shared" si="10"/>
        <v>41561333</v>
      </c>
      <c r="AA342" s="263">
        <v>37291333</v>
      </c>
      <c r="AB342" s="168">
        <v>44259</v>
      </c>
      <c r="AC342" s="168">
        <v>44264</v>
      </c>
      <c r="AD342" s="168">
        <v>44561</v>
      </c>
      <c r="AE342" s="143">
        <v>210</v>
      </c>
      <c r="AF342" s="143">
        <v>1</v>
      </c>
      <c r="AG342" s="170">
        <v>82</v>
      </c>
      <c r="AH342" s="171" t="s">
        <v>79</v>
      </c>
      <c r="AI342" s="169" t="s">
        <v>79</v>
      </c>
      <c r="AJ342" s="169" t="s">
        <v>79</v>
      </c>
      <c r="AK342" s="169" t="s">
        <v>79</v>
      </c>
      <c r="AL342" s="143" t="s">
        <v>79</v>
      </c>
      <c r="AM342" s="143" t="s">
        <v>79</v>
      </c>
      <c r="AN342" s="143" t="s">
        <v>2610</v>
      </c>
      <c r="AO342" s="143" t="s">
        <v>79</v>
      </c>
      <c r="AP342" s="144">
        <f t="shared" si="11"/>
        <v>0.89726027314860191</v>
      </c>
      <c r="AQ342" s="35"/>
      <c r="AR342" s="35"/>
      <c r="AS342" s="35"/>
      <c r="AT342" s="35"/>
      <c r="AU342" s="35"/>
      <c r="AV342" s="35"/>
    </row>
    <row r="343" spans="1:48" s="145" customFormat="1" ht="27.95" customHeight="1" x14ac:dyDescent="0.25">
      <c r="A343" s="126" t="s">
        <v>1719</v>
      </c>
      <c r="B343" s="126">
        <v>2021</v>
      </c>
      <c r="C343" s="126" t="s">
        <v>3050</v>
      </c>
      <c r="D343" s="127" t="s">
        <v>3051</v>
      </c>
      <c r="E343" s="128" t="s">
        <v>54</v>
      </c>
      <c r="F343" s="129" t="s">
        <v>27</v>
      </c>
      <c r="G343" s="130" t="s">
        <v>75</v>
      </c>
      <c r="H343" s="131" t="s">
        <v>625</v>
      </c>
      <c r="I343" s="132" t="s">
        <v>49</v>
      </c>
      <c r="J343" s="147" t="s">
        <v>223</v>
      </c>
      <c r="K343" s="133">
        <v>57</v>
      </c>
      <c r="L343" s="134" t="str">
        <f>IF(ISERROR(VLOOKUP(K343,#REF!,2,FALSE))," ",VLOOKUP(K343,#REF!,2,FALSE))</f>
        <v xml:space="preserve"> </v>
      </c>
      <c r="M343" s="134" t="str">
        <f>IF(ISERROR(VLOOKUP(K343,#REF!,3,FALSE))," ",VLOOKUP(K343,#REF!,3,FALSE))</f>
        <v xml:space="preserve"> </v>
      </c>
      <c r="N343" s="135" t="s">
        <v>2563</v>
      </c>
      <c r="O343" s="179">
        <v>0</v>
      </c>
      <c r="P343" s="137" t="s">
        <v>2084</v>
      </c>
      <c r="Q343" s="138" t="s">
        <v>1010</v>
      </c>
      <c r="R343" s="137" t="s">
        <v>295</v>
      </c>
      <c r="S343" s="137" t="s">
        <v>79</v>
      </c>
      <c r="T343" s="139" t="s">
        <v>79</v>
      </c>
      <c r="U343" s="140" t="s">
        <v>79</v>
      </c>
      <c r="V343" s="165">
        <v>70180000</v>
      </c>
      <c r="W343" s="141">
        <v>-7868667</v>
      </c>
      <c r="X343" s="142"/>
      <c r="Y343" s="148"/>
      <c r="Z343" s="260">
        <f t="shared" si="10"/>
        <v>62311333</v>
      </c>
      <c r="AA343" s="263">
        <v>55931333</v>
      </c>
      <c r="AB343" s="168">
        <v>44259</v>
      </c>
      <c r="AC343" s="168">
        <v>44263</v>
      </c>
      <c r="AD343" s="168">
        <v>44561</v>
      </c>
      <c r="AE343" s="143">
        <v>330</v>
      </c>
      <c r="AF343" s="143">
        <v>0</v>
      </c>
      <c r="AG343" s="170">
        <v>0</v>
      </c>
      <c r="AH343" s="171" t="s">
        <v>79</v>
      </c>
      <c r="AI343" s="169" t="s">
        <v>79</v>
      </c>
      <c r="AJ343" s="169" t="s">
        <v>79</v>
      </c>
      <c r="AK343" s="169" t="s">
        <v>79</v>
      </c>
      <c r="AL343" s="143" t="s">
        <v>79</v>
      </c>
      <c r="AM343" s="143" t="s">
        <v>79</v>
      </c>
      <c r="AN343" s="143" t="s">
        <v>2610</v>
      </c>
      <c r="AO343" s="143" t="s">
        <v>79</v>
      </c>
      <c r="AP343" s="144">
        <f t="shared" si="11"/>
        <v>0.89761092095397799</v>
      </c>
      <c r="AQ343" s="35"/>
      <c r="AR343" s="35"/>
      <c r="AS343" s="35"/>
      <c r="AT343" s="35"/>
      <c r="AU343" s="35"/>
      <c r="AV343" s="35"/>
    </row>
    <row r="344" spans="1:48" s="145" customFormat="1" ht="27.95" customHeight="1" x14ac:dyDescent="0.25">
      <c r="A344" s="126" t="s">
        <v>1720</v>
      </c>
      <c r="B344" s="126">
        <v>2021</v>
      </c>
      <c r="C344" s="126" t="s">
        <v>3052</v>
      </c>
      <c r="D344" s="127" t="s">
        <v>3053</v>
      </c>
      <c r="E344" s="128" t="s">
        <v>54</v>
      </c>
      <c r="F344" s="129" t="s">
        <v>27</v>
      </c>
      <c r="G344" s="130" t="s">
        <v>75</v>
      </c>
      <c r="H344" s="131" t="s">
        <v>626</v>
      </c>
      <c r="I344" s="132" t="s">
        <v>49</v>
      </c>
      <c r="J344" s="147" t="s">
        <v>223</v>
      </c>
      <c r="K344" s="133">
        <v>57</v>
      </c>
      <c r="L344" s="134" t="str">
        <f>IF(ISERROR(VLOOKUP(K344,#REF!,2,FALSE))," ",VLOOKUP(K344,#REF!,2,FALSE))</f>
        <v xml:space="preserve"> </v>
      </c>
      <c r="M344" s="134" t="str">
        <f>IF(ISERROR(VLOOKUP(K344,#REF!,3,FALSE))," ",VLOOKUP(K344,#REF!,3,FALSE))</f>
        <v xml:space="preserve"> </v>
      </c>
      <c r="N344" s="135" t="s">
        <v>2553</v>
      </c>
      <c r="O344" s="179">
        <v>0</v>
      </c>
      <c r="P344" s="137" t="s">
        <v>2303</v>
      </c>
      <c r="Q344" s="138" t="s">
        <v>1230</v>
      </c>
      <c r="R344" s="137" t="s">
        <v>295</v>
      </c>
      <c r="S344" s="137" t="s">
        <v>79</v>
      </c>
      <c r="T344" s="139" t="s">
        <v>79</v>
      </c>
      <c r="U344" s="140" t="s">
        <v>79</v>
      </c>
      <c r="V344" s="165">
        <v>39050000</v>
      </c>
      <c r="W344" s="141">
        <v>-22365000</v>
      </c>
      <c r="X344" s="142"/>
      <c r="Y344" s="148"/>
      <c r="Z344" s="260">
        <f t="shared" si="10"/>
        <v>16685000</v>
      </c>
      <c r="AA344" s="263">
        <v>16685000</v>
      </c>
      <c r="AB344" s="168">
        <v>44426</v>
      </c>
      <c r="AC344" s="168">
        <v>44438</v>
      </c>
      <c r="AD344" s="168">
        <v>44561</v>
      </c>
      <c r="AE344" s="143">
        <v>150</v>
      </c>
      <c r="AF344" s="143">
        <v>0</v>
      </c>
      <c r="AG344" s="170">
        <v>0</v>
      </c>
      <c r="AH344" s="171" t="s">
        <v>79</v>
      </c>
      <c r="AI344" s="169" t="s">
        <v>79</v>
      </c>
      <c r="AJ344" s="169" t="s">
        <v>79</v>
      </c>
      <c r="AK344" s="169" t="s">
        <v>79</v>
      </c>
      <c r="AL344" s="143" t="s">
        <v>79</v>
      </c>
      <c r="AM344" s="143" t="s">
        <v>79</v>
      </c>
      <c r="AN344" s="143" t="s">
        <v>2610</v>
      </c>
      <c r="AO344" s="143" t="s">
        <v>79</v>
      </c>
      <c r="AP344" s="144">
        <f t="shared" si="11"/>
        <v>1</v>
      </c>
      <c r="AQ344" s="35"/>
      <c r="AR344" s="35"/>
      <c r="AS344" s="35"/>
      <c r="AT344" s="35"/>
      <c r="AU344" s="35"/>
      <c r="AV344" s="35"/>
    </row>
    <row r="345" spans="1:48" s="145" customFormat="1" ht="27.95" customHeight="1" x14ac:dyDescent="0.25">
      <c r="A345" s="126" t="s">
        <v>1721</v>
      </c>
      <c r="B345" s="126">
        <v>2021</v>
      </c>
      <c r="C345" s="126" t="s">
        <v>3054</v>
      </c>
      <c r="D345" s="127" t="s">
        <v>3055</v>
      </c>
      <c r="E345" s="128" t="s">
        <v>54</v>
      </c>
      <c r="F345" s="129" t="s">
        <v>27</v>
      </c>
      <c r="G345" s="130" t="s">
        <v>75</v>
      </c>
      <c r="H345" s="131" t="s">
        <v>627</v>
      </c>
      <c r="I345" s="132" t="s">
        <v>49</v>
      </c>
      <c r="J345" s="147" t="s">
        <v>223</v>
      </c>
      <c r="K345" s="133">
        <v>43</v>
      </c>
      <c r="L345" s="134" t="str">
        <f>IF(ISERROR(VLOOKUP(K345,#REF!,2,FALSE))," ",VLOOKUP(K345,#REF!,2,FALSE))</f>
        <v xml:space="preserve"> </v>
      </c>
      <c r="M345" s="134" t="str">
        <f>IF(ISERROR(VLOOKUP(K345,#REF!,3,FALSE))," ",VLOOKUP(K345,#REF!,3,FALSE))</f>
        <v xml:space="preserve"> </v>
      </c>
      <c r="N345" s="135" t="s">
        <v>2566</v>
      </c>
      <c r="O345" s="179">
        <v>0</v>
      </c>
      <c r="P345" s="137" t="s">
        <v>2304</v>
      </c>
      <c r="Q345" s="138" t="s">
        <v>1231</v>
      </c>
      <c r="R345" s="137" t="s">
        <v>295</v>
      </c>
      <c r="S345" s="137" t="s">
        <v>79</v>
      </c>
      <c r="T345" s="139" t="s">
        <v>79</v>
      </c>
      <c r="U345" s="140" t="s">
        <v>79</v>
      </c>
      <c r="V345" s="165">
        <v>23625000</v>
      </c>
      <c r="W345" s="141">
        <v>0</v>
      </c>
      <c r="X345" s="142"/>
      <c r="Y345" s="148"/>
      <c r="Z345" s="260">
        <f t="shared" si="10"/>
        <v>23625000</v>
      </c>
      <c r="AA345" s="263">
        <v>19500000</v>
      </c>
      <c r="AB345" s="168">
        <v>44259</v>
      </c>
      <c r="AC345" s="168">
        <v>44266</v>
      </c>
      <c r="AD345" s="168">
        <v>44575</v>
      </c>
      <c r="AE345" s="143">
        <v>315</v>
      </c>
      <c r="AF345" s="143">
        <v>1</v>
      </c>
      <c r="AG345" s="170">
        <v>14</v>
      </c>
      <c r="AH345" s="171" t="s">
        <v>79</v>
      </c>
      <c r="AI345" s="169" t="s">
        <v>79</v>
      </c>
      <c r="AJ345" s="169" t="s">
        <v>79</v>
      </c>
      <c r="AK345" s="169" t="s">
        <v>79</v>
      </c>
      <c r="AL345" s="143" t="s">
        <v>79</v>
      </c>
      <c r="AM345" s="143" t="s">
        <v>79</v>
      </c>
      <c r="AN345" s="143" t="s">
        <v>2610</v>
      </c>
      <c r="AO345" s="143" t="s">
        <v>79</v>
      </c>
      <c r="AP345" s="144">
        <f t="shared" si="11"/>
        <v>0.82539682539682535</v>
      </c>
      <c r="AQ345" s="35"/>
      <c r="AR345" s="35"/>
      <c r="AS345" s="35"/>
      <c r="AT345" s="35"/>
      <c r="AU345" s="35"/>
      <c r="AV345" s="35"/>
    </row>
    <row r="346" spans="1:48" s="145" customFormat="1" ht="27.95" customHeight="1" x14ac:dyDescent="0.25">
      <c r="A346" s="126" t="s">
        <v>1722</v>
      </c>
      <c r="B346" s="126">
        <v>2021</v>
      </c>
      <c r="C346" s="126" t="s">
        <v>3056</v>
      </c>
      <c r="D346" s="127" t="s">
        <v>3057</v>
      </c>
      <c r="E346" s="128" t="s">
        <v>54</v>
      </c>
      <c r="F346" s="129" t="s">
        <v>27</v>
      </c>
      <c r="G346" s="130" t="s">
        <v>75</v>
      </c>
      <c r="H346" s="131" t="s">
        <v>628</v>
      </c>
      <c r="I346" s="132" t="s">
        <v>49</v>
      </c>
      <c r="J346" s="147" t="s">
        <v>223</v>
      </c>
      <c r="K346" s="133">
        <v>57</v>
      </c>
      <c r="L346" s="134" t="str">
        <f>IF(ISERROR(VLOOKUP(K346,#REF!,2,FALSE))," ",VLOOKUP(K346,#REF!,2,FALSE))</f>
        <v xml:space="preserve"> </v>
      </c>
      <c r="M346" s="134" t="str">
        <f>IF(ISERROR(VLOOKUP(K346,#REF!,3,FALSE))," ",VLOOKUP(K346,#REF!,3,FALSE))</f>
        <v xml:space="preserve"> </v>
      </c>
      <c r="N346" s="135" t="s">
        <v>2553</v>
      </c>
      <c r="O346" s="179">
        <v>0</v>
      </c>
      <c r="P346" s="137" t="s">
        <v>2305</v>
      </c>
      <c r="Q346" s="138" t="s">
        <v>1232</v>
      </c>
      <c r="R346" s="137" t="s">
        <v>295</v>
      </c>
      <c r="S346" s="137" t="s">
        <v>79</v>
      </c>
      <c r="T346" s="139" t="s">
        <v>79</v>
      </c>
      <c r="U346" s="140" t="s">
        <v>79</v>
      </c>
      <c r="V346" s="165">
        <v>42700000</v>
      </c>
      <c r="W346" s="141">
        <v>-1281000</v>
      </c>
      <c r="X346" s="142"/>
      <c r="Y346" s="148"/>
      <c r="Z346" s="260">
        <f t="shared" si="10"/>
        <v>41419000</v>
      </c>
      <c r="AA346" s="263">
        <v>28609000</v>
      </c>
      <c r="AB346" s="168">
        <v>44263</v>
      </c>
      <c r="AC346" s="168">
        <v>44265</v>
      </c>
      <c r="AD346" s="168">
        <v>44561</v>
      </c>
      <c r="AE346" s="143">
        <v>300</v>
      </c>
      <c r="AF346" s="143">
        <v>0</v>
      </c>
      <c r="AG346" s="170">
        <v>0</v>
      </c>
      <c r="AH346" s="171" t="s">
        <v>79</v>
      </c>
      <c r="AI346" s="169" t="s">
        <v>79</v>
      </c>
      <c r="AJ346" s="169" t="s">
        <v>79</v>
      </c>
      <c r="AK346" s="169" t="s">
        <v>79</v>
      </c>
      <c r="AL346" s="143" t="s">
        <v>79</v>
      </c>
      <c r="AM346" s="143" t="s">
        <v>79</v>
      </c>
      <c r="AN346" s="143" t="s">
        <v>2610</v>
      </c>
      <c r="AO346" s="143" t="s">
        <v>79</v>
      </c>
      <c r="AP346" s="144">
        <f t="shared" si="11"/>
        <v>0.69072164948453607</v>
      </c>
      <c r="AQ346" s="35"/>
      <c r="AR346" s="35"/>
      <c r="AS346" s="35"/>
      <c r="AT346" s="35"/>
      <c r="AU346" s="35"/>
      <c r="AV346" s="35"/>
    </row>
    <row r="347" spans="1:48" s="145" customFormat="1" ht="27.95" customHeight="1" x14ac:dyDescent="0.25">
      <c r="A347" s="126" t="s">
        <v>1723</v>
      </c>
      <c r="B347" s="126">
        <v>2021</v>
      </c>
      <c r="C347" s="126" t="s">
        <v>3058</v>
      </c>
      <c r="D347" s="127" t="s">
        <v>3059</v>
      </c>
      <c r="E347" s="128" t="s">
        <v>54</v>
      </c>
      <c r="F347" s="129" t="s">
        <v>27</v>
      </c>
      <c r="G347" s="130" t="s">
        <v>75</v>
      </c>
      <c r="H347" s="131" t="s">
        <v>629</v>
      </c>
      <c r="I347" s="132" t="s">
        <v>49</v>
      </c>
      <c r="J347" s="147" t="s">
        <v>223</v>
      </c>
      <c r="K347" s="133">
        <v>57</v>
      </c>
      <c r="L347" s="134" t="str">
        <f>IF(ISERROR(VLOOKUP(K347,#REF!,2,FALSE))," ",VLOOKUP(K347,#REF!,2,FALSE))</f>
        <v xml:space="preserve"> </v>
      </c>
      <c r="M347" s="134" t="str">
        <f>IF(ISERROR(VLOOKUP(K347,#REF!,3,FALSE))," ",VLOOKUP(K347,#REF!,3,FALSE))</f>
        <v xml:space="preserve"> </v>
      </c>
      <c r="N347" s="135" t="s">
        <v>2563</v>
      </c>
      <c r="O347" s="179">
        <v>0</v>
      </c>
      <c r="P347" s="137" t="s">
        <v>2306</v>
      </c>
      <c r="Q347" s="138" t="s">
        <v>1233</v>
      </c>
      <c r="R347" s="137" t="s">
        <v>295</v>
      </c>
      <c r="S347" s="137" t="s">
        <v>79</v>
      </c>
      <c r="T347" s="139" t="s">
        <v>79</v>
      </c>
      <c r="U347" s="140" t="s">
        <v>79</v>
      </c>
      <c r="V347" s="165">
        <v>30590000</v>
      </c>
      <c r="W347" s="141">
        <v>0</v>
      </c>
      <c r="X347" s="142"/>
      <c r="Y347" s="148"/>
      <c r="Z347" s="260">
        <f t="shared" si="10"/>
        <v>30590000</v>
      </c>
      <c r="AA347" s="263">
        <v>30590000</v>
      </c>
      <c r="AB347" s="168">
        <v>44264</v>
      </c>
      <c r="AC347" s="168">
        <v>44270</v>
      </c>
      <c r="AD347" s="168">
        <v>44483</v>
      </c>
      <c r="AE347" s="143">
        <v>210</v>
      </c>
      <c r="AF347" s="143">
        <v>0</v>
      </c>
      <c r="AG347" s="170">
        <v>0</v>
      </c>
      <c r="AH347" s="171" t="s">
        <v>79</v>
      </c>
      <c r="AI347" s="169" t="s">
        <v>79</v>
      </c>
      <c r="AJ347" s="169" t="s">
        <v>79</v>
      </c>
      <c r="AK347" s="169" t="s">
        <v>79</v>
      </c>
      <c r="AL347" s="143" t="s">
        <v>79</v>
      </c>
      <c r="AM347" s="143" t="s">
        <v>79</v>
      </c>
      <c r="AN347" s="143" t="s">
        <v>2610</v>
      </c>
      <c r="AO347" s="143" t="s">
        <v>79</v>
      </c>
      <c r="AP347" s="144">
        <f t="shared" si="11"/>
        <v>1</v>
      </c>
      <c r="AQ347" s="35"/>
      <c r="AR347" s="35"/>
      <c r="AS347" s="35"/>
      <c r="AT347" s="35"/>
      <c r="AU347" s="35"/>
      <c r="AV347" s="35"/>
    </row>
    <row r="348" spans="1:48" s="145" customFormat="1" ht="27.95" customHeight="1" x14ac:dyDescent="0.25">
      <c r="A348" s="126" t="s">
        <v>1724</v>
      </c>
      <c r="B348" s="126">
        <v>2021</v>
      </c>
      <c r="C348" s="126" t="s">
        <v>3060</v>
      </c>
      <c r="D348" s="127" t="s">
        <v>3061</v>
      </c>
      <c r="E348" s="128" t="s">
        <v>54</v>
      </c>
      <c r="F348" s="129" t="s">
        <v>27</v>
      </c>
      <c r="G348" s="130" t="s">
        <v>75</v>
      </c>
      <c r="H348" s="131" t="s">
        <v>630</v>
      </c>
      <c r="I348" s="132" t="s">
        <v>49</v>
      </c>
      <c r="J348" s="147" t="s">
        <v>223</v>
      </c>
      <c r="K348" s="133">
        <v>57</v>
      </c>
      <c r="L348" s="134" t="str">
        <f>IF(ISERROR(VLOOKUP(K348,#REF!,2,FALSE))," ",VLOOKUP(K348,#REF!,2,FALSE))</f>
        <v xml:space="preserve"> </v>
      </c>
      <c r="M348" s="134" t="str">
        <f>IF(ISERROR(VLOOKUP(K348,#REF!,3,FALSE))," ",VLOOKUP(K348,#REF!,3,FALSE))</f>
        <v xml:space="preserve"> </v>
      </c>
      <c r="N348" s="135" t="s">
        <v>2553</v>
      </c>
      <c r="O348" s="179">
        <v>0</v>
      </c>
      <c r="P348" s="137" t="s">
        <v>2217</v>
      </c>
      <c r="Q348" s="138" t="s">
        <v>1144</v>
      </c>
      <c r="R348" s="137" t="s">
        <v>295</v>
      </c>
      <c r="S348" s="137" t="s">
        <v>79</v>
      </c>
      <c r="T348" s="139" t="s">
        <v>79</v>
      </c>
      <c r="U348" s="140" t="s">
        <v>79</v>
      </c>
      <c r="V348" s="165">
        <v>23625000</v>
      </c>
      <c r="W348" s="141">
        <v>-15375000</v>
      </c>
      <c r="X348" s="142"/>
      <c r="Y348" s="148"/>
      <c r="Z348" s="260">
        <f t="shared" si="10"/>
        <v>8250000</v>
      </c>
      <c r="AA348" s="263">
        <v>8250000</v>
      </c>
      <c r="AB348" s="168">
        <v>44264</v>
      </c>
      <c r="AC348" s="168">
        <v>44266</v>
      </c>
      <c r="AD348" s="168">
        <v>44575</v>
      </c>
      <c r="AE348" s="143">
        <v>315</v>
      </c>
      <c r="AF348" s="143">
        <v>1</v>
      </c>
      <c r="AG348" s="170">
        <v>14</v>
      </c>
      <c r="AH348" s="171" t="s">
        <v>79</v>
      </c>
      <c r="AI348" s="169" t="s">
        <v>79</v>
      </c>
      <c r="AJ348" s="169" t="s">
        <v>79</v>
      </c>
      <c r="AK348" s="169" t="s">
        <v>79</v>
      </c>
      <c r="AL348" s="143" t="s">
        <v>79</v>
      </c>
      <c r="AM348" s="143" t="s">
        <v>79</v>
      </c>
      <c r="AN348" s="143" t="s">
        <v>2610</v>
      </c>
      <c r="AO348" s="143" t="s">
        <v>79</v>
      </c>
      <c r="AP348" s="144">
        <f t="shared" si="11"/>
        <v>1</v>
      </c>
      <c r="AQ348" s="35"/>
      <c r="AR348" s="35"/>
      <c r="AS348" s="35"/>
      <c r="AT348" s="35"/>
      <c r="AU348" s="35"/>
      <c r="AV348" s="35"/>
    </row>
    <row r="349" spans="1:48" s="145" customFormat="1" ht="27.95" customHeight="1" x14ac:dyDescent="0.25">
      <c r="A349" s="126" t="s">
        <v>1724</v>
      </c>
      <c r="B349" s="126">
        <v>2021</v>
      </c>
      <c r="C349" s="126" t="s">
        <v>3060</v>
      </c>
      <c r="D349" s="127" t="s">
        <v>3061</v>
      </c>
      <c r="E349" s="128" t="s">
        <v>54</v>
      </c>
      <c r="F349" s="129" t="s">
        <v>27</v>
      </c>
      <c r="G349" s="130" t="s">
        <v>75</v>
      </c>
      <c r="H349" s="131" t="s">
        <v>631</v>
      </c>
      <c r="I349" s="132" t="s">
        <v>49</v>
      </c>
      <c r="J349" s="147" t="s">
        <v>223</v>
      </c>
      <c r="K349" s="133">
        <v>57</v>
      </c>
      <c r="L349" s="134" t="str">
        <f>IF(ISERROR(VLOOKUP(K349,#REF!,2,FALSE))," ",VLOOKUP(K349,#REF!,2,FALSE))</f>
        <v xml:space="preserve"> </v>
      </c>
      <c r="M349" s="134" t="str">
        <f>IF(ISERROR(VLOOKUP(K349,#REF!,3,FALSE))," ",VLOOKUP(K349,#REF!,3,FALSE))</f>
        <v xml:space="preserve"> </v>
      </c>
      <c r="N349" s="135" t="s">
        <v>2553</v>
      </c>
      <c r="O349" s="179">
        <v>0</v>
      </c>
      <c r="P349" s="137" t="s">
        <v>2307</v>
      </c>
      <c r="Q349" s="138" t="s">
        <v>1234</v>
      </c>
      <c r="R349" s="137" t="s">
        <v>295</v>
      </c>
      <c r="S349" s="137" t="s">
        <v>79</v>
      </c>
      <c r="T349" s="139" t="s">
        <v>79</v>
      </c>
      <c r="U349" s="140" t="s">
        <v>79</v>
      </c>
      <c r="V349" s="165">
        <v>15375000</v>
      </c>
      <c r="W349" s="141">
        <v>0</v>
      </c>
      <c r="X349" s="142"/>
      <c r="Y349" s="148"/>
      <c r="Z349" s="260">
        <f t="shared" si="10"/>
        <v>15375000</v>
      </c>
      <c r="AA349" s="263">
        <v>11225000</v>
      </c>
      <c r="AB349" s="168">
        <v>44264</v>
      </c>
      <c r="AC349" s="168">
        <v>44266</v>
      </c>
      <c r="AD349" s="168">
        <v>44575</v>
      </c>
      <c r="AE349" s="143">
        <v>315</v>
      </c>
      <c r="AF349" s="143">
        <v>1</v>
      </c>
      <c r="AG349" s="170">
        <v>14</v>
      </c>
      <c r="AH349" s="171" t="s">
        <v>79</v>
      </c>
      <c r="AI349" s="169" t="s">
        <v>79</v>
      </c>
      <c r="AJ349" s="169" t="s">
        <v>79</v>
      </c>
      <c r="AK349" s="169" t="s">
        <v>79</v>
      </c>
      <c r="AL349" s="143" t="s">
        <v>79</v>
      </c>
      <c r="AM349" s="143" t="s">
        <v>79</v>
      </c>
      <c r="AN349" s="143" t="s">
        <v>2610</v>
      </c>
      <c r="AO349" s="143" t="s">
        <v>79</v>
      </c>
      <c r="AP349" s="144">
        <f t="shared" si="11"/>
        <v>0.73008130081300815</v>
      </c>
      <c r="AQ349" s="35"/>
      <c r="AR349" s="35"/>
      <c r="AS349" s="35"/>
      <c r="AT349" s="35"/>
      <c r="AU349" s="35"/>
      <c r="AV349" s="35"/>
    </row>
    <row r="350" spans="1:48" s="145" customFormat="1" ht="27.95" customHeight="1" x14ac:dyDescent="0.25">
      <c r="A350" s="126" t="s">
        <v>1725</v>
      </c>
      <c r="B350" s="126">
        <v>2021</v>
      </c>
      <c r="C350" s="126" t="s">
        <v>3062</v>
      </c>
      <c r="D350" s="127" t="s">
        <v>3063</v>
      </c>
      <c r="E350" s="128" t="s">
        <v>54</v>
      </c>
      <c r="F350" s="129" t="s">
        <v>27</v>
      </c>
      <c r="G350" s="130" t="s">
        <v>75</v>
      </c>
      <c r="H350" s="131" t="s">
        <v>632</v>
      </c>
      <c r="I350" s="132" t="s">
        <v>49</v>
      </c>
      <c r="J350" s="147" t="s">
        <v>223</v>
      </c>
      <c r="K350" s="133">
        <v>17</v>
      </c>
      <c r="L350" s="134" t="str">
        <f>IF(ISERROR(VLOOKUP(K350,#REF!,2,FALSE))," ",VLOOKUP(K350,#REF!,2,FALSE))</f>
        <v xml:space="preserve"> </v>
      </c>
      <c r="M350" s="134" t="str">
        <f>IF(ISERROR(VLOOKUP(K350,#REF!,3,FALSE))," ",VLOOKUP(K350,#REF!,3,FALSE))</f>
        <v xml:space="preserve"> </v>
      </c>
      <c r="N350" s="135" t="s">
        <v>2585</v>
      </c>
      <c r="O350" s="179">
        <v>0</v>
      </c>
      <c r="P350" s="137" t="s">
        <v>2253</v>
      </c>
      <c r="Q350" s="138" t="s">
        <v>1180</v>
      </c>
      <c r="R350" s="137" t="s">
        <v>295</v>
      </c>
      <c r="S350" s="137" t="s">
        <v>79</v>
      </c>
      <c r="T350" s="139" t="s">
        <v>79</v>
      </c>
      <c r="U350" s="140" t="s">
        <v>79</v>
      </c>
      <c r="V350" s="165">
        <v>42700000</v>
      </c>
      <c r="W350" s="141">
        <v>0</v>
      </c>
      <c r="X350" s="142"/>
      <c r="Y350" s="148"/>
      <c r="Z350" s="260">
        <f t="shared" si="10"/>
        <v>42700000</v>
      </c>
      <c r="AA350" s="263">
        <v>37149000</v>
      </c>
      <c r="AB350" s="168">
        <v>44263</v>
      </c>
      <c r="AC350" s="168">
        <v>44265</v>
      </c>
      <c r="AD350" s="168">
        <v>44561</v>
      </c>
      <c r="AE350" s="143">
        <v>300</v>
      </c>
      <c r="AF350" s="143">
        <v>0</v>
      </c>
      <c r="AG350" s="170">
        <v>0</v>
      </c>
      <c r="AH350" s="171" t="s">
        <v>79</v>
      </c>
      <c r="AI350" s="169" t="s">
        <v>79</v>
      </c>
      <c r="AJ350" s="169" t="s">
        <v>79</v>
      </c>
      <c r="AK350" s="169" t="s">
        <v>79</v>
      </c>
      <c r="AL350" s="143" t="s">
        <v>79</v>
      </c>
      <c r="AM350" s="143" t="s">
        <v>79</v>
      </c>
      <c r="AN350" s="143" t="s">
        <v>2610</v>
      </c>
      <c r="AO350" s="143" t="s">
        <v>79</v>
      </c>
      <c r="AP350" s="144">
        <f t="shared" si="11"/>
        <v>0.87</v>
      </c>
      <c r="AQ350" s="35"/>
      <c r="AR350" s="35"/>
      <c r="AS350" s="35"/>
      <c r="AT350" s="35"/>
      <c r="AU350" s="35"/>
      <c r="AV350" s="35"/>
    </row>
    <row r="351" spans="1:48" s="145" customFormat="1" ht="27.95" customHeight="1" x14ac:dyDescent="0.25">
      <c r="A351" s="126" t="s">
        <v>1726</v>
      </c>
      <c r="B351" s="126">
        <v>2021</v>
      </c>
      <c r="C351" s="126" t="s">
        <v>3064</v>
      </c>
      <c r="D351" s="127" t="s">
        <v>3065</v>
      </c>
      <c r="E351" s="128" t="s">
        <v>54</v>
      </c>
      <c r="F351" s="129" t="s">
        <v>27</v>
      </c>
      <c r="G351" s="130" t="s">
        <v>75</v>
      </c>
      <c r="H351" s="131" t="s">
        <v>633</v>
      </c>
      <c r="I351" s="132" t="s">
        <v>49</v>
      </c>
      <c r="J351" s="147" t="s">
        <v>223</v>
      </c>
      <c r="K351" s="133">
        <v>17</v>
      </c>
      <c r="L351" s="134" t="str">
        <f>IF(ISERROR(VLOOKUP(K351,#REF!,2,FALSE))," ",VLOOKUP(K351,#REF!,2,FALSE))</f>
        <v xml:space="preserve"> </v>
      </c>
      <c r="M351" s="134" t="str">
        <f>IF(ISERROR(VLOOKUP(K351,#REF!,3,FALSE))," ",VLOOKUP(K351,#REF!,3,FALSE))</f>
        <v xml:space="preserve"> </v>
      </c>
      <c r="N351" s="135" t="s">
        <v>2585</v>
      </c>
      <c r="O351" s="179">
        <v>0</v>
      </c>
      <c r="P351" s="137" t="s">
        <v>2308</v>
      </c>
      <c r="Q351" s="138" t="s">
        <v>1235</v>
      </c>
      <c r="R351" s="137" t="s">
        <v>295</v>
      </c>
      <c r="S351" s="137" t="s">
        <v>79</v>
      </c>
      <c r="T351" s="139" t="s">
        <v>79</v>
      </c>
      <c r="U351" s="140" t="s">
        <v>79</v>
      </c>
      <c r="V351" s="165">
        <v>60610000</v>
      </c>
      <c r="W351" s="141">
        <v>-27434000</v>
      </c>
      <c r="X351" s="142"/>
      <c r="Y351" s="148"/>
      <c r="Z351" s="260">
        <f t="shared" si="10"/>
        <v>33176000</v>
      </c>
      <c r="AA351" s="263">
        <v>33176000</v>
      </c>
      <c r="AB351" s="168">
        <v>44263</v>
      </c>
      <c r="AC351" s="168">
        <v>44266</v>
      </c>
      <c r="AD351" s="168">
        <v>44555</v>
      </c>
      <c r="AE351" s="143">
        <v>285</v>
      </c>
      <c r="AF351" s="143">
        <v>0</v>
      </c>
      <c r="AG351" s="170">
        <v>0</v>
      </c>
      <c r="AH351" s="171" t="s">
        <v>79</v>
      </c>
      <c r="AI351" s="169" t="s">
        <v>79</v>
      </c>
      <c r="AJ351" s="169" t="s">
        <v>79</v>
      </c>
      <c r="AK351" s="169" t="s">
        <v>79</v>
      </c>
      <c r="AL351" s="143" t="s">
        <v>79</v>
      </c>
      <c r="AM351" s="143" t="s">
        <v>79</v>
      </c>
      <c r="AN351" s="143" t="s">
        <v>2610</v>
      </c>
      <c r="AO351" s="143" t="s">
        <v>79</v>
      </c>
      <c r="AP351" s="144">
        <f t="shared" si="11"/>
        <v>1</v>
      </c>
      <c r="AQ351" s="35"/>
      <c r="AR351" s="35"/>
      <c r="AS351" s="35"/>
      <c r="AT351" s="35"/>
      <c r="AU351" s="35"/>
      <c r="AV351" s="35"/>
    </row>
    <row r="352" spans="1:48" s="145" customFormat="1" ht="27.95" customHeight="1" x14ac:dyDescent="0.25">
      <c r="A352" s="126" t="s">
        <v>1726</v>
      </c>
      <c r="B352" s="126">
        <v>2021</v>
      </c>
      <c r="C352" s="126" t="s">
        <v>3064</v>
      </c>
      <c r="D352" s="127" t="s">
        <v>3065</v>
      </c>
      <c r="E352" s="128" t="s">
        <v>54</v>
      </c>
      <c r="F352" s="129" t="s">
        <v>27</v>
      </c>
      <c r="G352" s="130" t="s">
        <v>75</v>
      </c>
      <c r="H352" s="131" t="s">
        <v>634</v>
      </c>
      <c r="I352" s="132" t="s">
        <v>49</v>
      </c>
      <c r="J352" s="147" t="s">
        <v>223</v>
      </c>
      <c r="K352" s="133">
        <v>17</v>
      </c>
      <c r="L352" s="134" t="str">
        <f>IF(ISERROR(VLOOKUP(K352,#REF!,2,FALSE))," ",VLOOKUP(K352,#REF!,2,FALSE))</f>
        <v xml:space="preserve"> </v>
      </c>
      <c r="M352" s="134" t="str">
        <f>IF(ISERROR(VLOOKUP(K352,#REF!,3,FALSE))," ",VLOOKUP(K352,#REF!,3,FALSE))</f>
        <v xml:space="preserve"> </v>
      </c>
      <c r="N352" s="135" t="s">
        <v>2585</v>
      </c>
      <c r="O352" s="179">
        <v>0</v>
      </c>
      <c r="P352" s="137" t="s">
        <v>2309</v>
      </c>
      <c r="Q352" s="138" t="s">
        <v>1236</v>
      </c>
      <c r="R352" s="137" t="s">
        <v>295</v>
      </c>
      <c r="S352" s="137" t="s">
        <v>79</v>
      </c>
      <c r="T352" s="139" t="s">
        <v>79</v>
      </c>
      <c r="U352" s="140" t="s">
        <v>79</v>
      </c>
      <c r="V352" s="165">
        <v>27434000</v>
      </c>
      <c r="W352" s="141">
        <v>0</v>
      </c>
      <c r="X352" s="142"/>
      <c r="Y352" s="148"/>
      <c r="Z352" s="260">
        <f t="shared" si="10"/>
        <v>27434000</v>
      </c>
      <c r="AA352" s="263">
        <v>22117333</v>
      </c>
      <c r="AB352" s="168">
        <v>44263</v>
      </c>
      <c r="AC352" s="168">
        <v>44266</v>
      </c>
      <c r="AD352" s="168">
        <v>44555</v>
      </c>
      <c r="AE352" s="143">
        <v>285</v>
      </c>
      <c r="AF352" s="143">
        <v>0</v>
      </c>
      <c r="AG352" s="170">
        <v>0</v>
      </c>
      <c r="AH352" s="171" t="s">
        <v>79</v>
      </c>
      <c r="AI352" s="169" t="s">
        <v>79</v>
      </c>
      <c r="AJ352" s="169" t="s">
        <v>79</v>
      </c>
      <c r="AK352" s="169" t="s">
        <v>79</v>
      </c>
      <c r="AL352" s="143" t="s">
        <v>79</v>
      </c>
      <c r="AM352" s="143" t="s">
        <v>79</v>
      </c>
      <c r="AN352" s="143" t="s">
        <v>2610</v>
      </c>
      <c r="AO352" s="143" t="s">
        <v>79</v>
      </c>
      <c r="AP352" s="144">
        <f t="shared" si="11"/>
        <v>0.80620153823722385</v>
      </c>
      <c r="AQ352" s="35"/>
      <c r="AR352" s="35"/>
      <c r="AS352" s="35"/>
      <c r="AT352" s="35"/>
      <c r="AU352" s="35"/>
      <c r="AV352" s="35"/>
    </row>
    <row r="353" spans="1:48" s="145" customFormat="1" ht="27.95" customHeight="1" x14ac:dyDescent="0.25">
      <c r="A353" s="126" t="s">
        <v>1727</v>
      </c>
      <c r="B353" s="126">
        <v>2021</v>
      </c>
      <c r="C353" s="126" t="s">
        <v>3066</v>
      </c>
      <c r="D353" s="127" t="s">
        <v>3067</v>
      </c>
      <c r="E353" s="128" t="s">
        <v>54</v>
      </c>
      <c r="F353" s="129" t="s">
        <v>27</v>
      </c>
      <c r="G353" s="130" t="s">
        <v>75</v>
      </c>
      <c r="H353" s="131" t="s">
        <v>635</v>
      </c>
      <c r="I353" s="132" t="s">
        <v>49</v>
      </c>
      <c r="J353" s="147" t="s">
        <v>223</v>
      </c>
      <c r="K353" s="133">
        <v>1</v>
      </c>
      <c r="L353" s="134" t="str">
        <f>IF(ISERROR(VLOOKUP(K353,#REF!,2,FALSE))," ",VLOOKUP(K353,#REF!,2,FALSE))</f>
        <v xml:space="preserve"> </v>
      </c>
      <c r="M353" s="134" t="str">
        <f>IF(ISERROR(VLOOKUP(K353,#REF!,3,FALSE))," ",VLOOKUP(K353,#REF!,3,FALSE))</f>
        <v xml:space="preserve"> </v>
      </c>
      <c r="N353" s="135" t="s">
        <v>2554</v>
      </c>
      <c r="O353" s="179">
        <v>0</v>
      </c>
      <c r="P353" s="137" t="s">
        <v>2310</v>
      </c>
      <c r="Q353" s="138" t="s">
        <v>1237</v>
      </c>
      <c r="R353" s="137" t="s">
        <v>295</v>
      </c>
      <c r="S353" s="137" t="s">
        <v>79</v>
      </c>
      <c r="T353" s="139" t="s">
        <v>79</v>
      </c>
      <c r="U353" s="140" t="s">
        <v>79</v>
      </c>
      <c r="V353" s="165">
        <v>60610000</v>
      </c>
      <c r="W353" s="141">
        <v>0</v>
      </c>
      <c r="X353" s="142"/>
      <c r="Y353" s="148"/>
      <c r="Z353" s="260">
        <f t="shared" si="10"/>
        <v>60610000</v>
      </c>
      <c r="AA353" s="263">
        <v>60610000</v>
      </c>
      <c r="AB353" s="168">
        <v>44263</v>
      </c>
      <c r="AC353" s="168">
        <v>44265</v>
      </c>
      <c r="AD353" s="168">
        <v>44554</v>
      </c>
      <c r="AE353" s="143">
        <v>285</v>
      </c>
      <c r="AF353" s="143">
        <v>0</v>
      </c>
      <c r="AG353" s="170">
        <v>0</v>
      </c>
      <c r="AH353" s="171" t="s">
        <v>79</v>
      </c>
      <c r="AI353" s="169" t="s">
        <v>79</v>
      </c>
      <c r="AJ353" s="169" t="s">
        <v>79</v>
      </c>
      <c r="AK353" s="169" t="s">
        <v>79</v>
      </c>
      <c r="AL353" s="143" t="s">
        <v>79</v>
      </c>
      <c r="AM353" s="143" t="s">
        <v>79</v>
      </c>
      <c r="AN353" s="143" t="s">
        <v>2610</v>
      </c>
      <c r="AO353" s="143" t="s">
        <v>79</v>
      </c>
      <c r="AP353" s="144">
        <f t="shared" si="11"/>
        <v>1</v>
      </c>
      <c r="AQ353" s="35"/>
      <c r="AR353" s="35"/>
      <c r="AS353" s="35"/>
      <c r="AT353" s="35"/>
      <c r="AU353" s="35"/>
      <c r="AV353" s="35"/>
    </row>
    <row r="354" spans="1:48" s="145" customFormat="1" ht="27.95" customHeight="1" x14ac:dyDescent="0.25">
      <c r="A354" s="126" t="s">
        <v>1728</v>
      </c>
      <c r="B354" s="126">
        <v>2021</v>
      </c>
      <c r="C354" s="126" t="s">
        <v>3068</v>
      </c>
      <c r="D354" s="127" t="s">
        <v>3069</v>
      </c>
      <c r="E354" s="128" t="s">
        <v>54</v>
      </c>
      <c r="F354" s="129" t="s">
        <v>27</v>
      </c>
      <c r="G354" s="130" t="s">
        <v>75</v>
      </c>
      <c r="H354" s="131" t="s">
        <v>636</v>
      </c>
      <c r="I354" s="132" t="s">
        <v>49</v>
      </c>
      <c r="J354" s="147" t="s">
        <v>223</v>
      </c>
      <c r="K354" s="133">
        <v>55</v>
      </c>
      <c r="L354" s="134" t="str">
        <f>IF(ISERROR(VLOOKUP(K354,#REF!,2,FALSE))," ",VLOOKUP(K354,#REF!,2,FALSE))</f>
        <v xml:space="preserve"> </v>
      </c>
      <c r="M354" s="134" t="str">
        <f>IF(ISERROR(VLOOKUP(K354,#REF!,3,FALSE))," ",VLOOKUP(K354,#REF!,3,FALSE))</f>
        <v xml:space="preserve"> </v>
      </c>
      <c r="N354" s="135" t="s">
        <v>2572</v>
      </c>
      <c r="O354" s="179">
        <v>0</v>
      </c>
      <c r="P354" s="137" t="s">
        <v>2311</v>
      </c>
      <c r="Q354" s="138" t="s">
        <v>1238</v>
      </c>
      <c r="R354" s="137" t="s">
        <v>295</v>
      </c>
      <c r="S354" s="137" t="s">
        <v>79</v>
      </c>
      <c r="T354" s="139" t="s">
        <v>79</v>
      </c>
      <c r="U354" s="140" t="s">
        <v>79</v>
      </c>
      <c r="V354" s="165">
        <v>35500000</v>
      </c>
      <c r="W354" s="141">
        <v>0</v>
      </c>
      <c r="X354" s="142"/>
      <c r="Y354" s="148"/>
      <c r="Z354" s="260">
        <f t="shared" si="10"/>
        <v>35500000</v>
      </c>
      <c r="AA354" s="263">
        <v>30885000</v>
      </c>
      <c r="AB354" s="168">
        <v>44263</v>
      </c>
      <c r="AC354" s="168">
        <v>44265</v>
      </c>
      <c r="AD354" s="168">
        <v>44561</v>
      </c>
      <c r="AE354" s="143">
        <v>300</v>
      </c>
      <c r="AF354" s="143">
        <v>0</v>
      </c>
      <c r="AG354" s="170">
        <v>0</v>
      </c>
      <c r="AH354" s="171" t="s">
        <v>79</v>
      </c>
      <c r="AI354" s="169" t="s">
        <v>79</v>
      </c>
      <c r="AJ354" s="169" t="s">
        <v>79</v>
      </c>
      <c r="AK354" s="169" t="s">
        <v>79</v>
      </c>
      <c r="AL354" s="143" t="s">
        <v>79</v>
      </c>
      <c r="AM354" s="143" t="s">
        <v>79</v>
      </c>
      <c r="AN354" s="143" t="s">
        <v>2610</v>
      </c>
      <c r="AO354" s="143" t="s">
        <v>79</v>
      </c>
      <c r="AP354" s="144">
        <f t="shared" si="11"/>
        <v>0.87</v>
      </c>
      <c r="AQ354" s="35"/>
      <c r="AR354" s="35"/>
      <c r="AS354" s="35"/>
      <c r="AT354" s="35"/>
      <c r="AU354" s="35"/>
      <c r="AV354" s="35"/>
    </row>
    <row r="355" spans="1:48" s="145" customFormat="1" ht="27.95" customHeight="1" x14ac:dyDescent="0.25">
      <c r="A355" s="126" t="s">
        <v>1729</v>
      </c>
      <c r="B355" s="126">
        <v>2021</v>
      </c>
      <c r="C355" s="126" t="s">
        <v>3070</v>
      </c>
      <c r="D355" s="127" t="s">
        <v>3071</v>
      </c>
      <c r="E355" s="128" t="s">
        <v>54</v>
      </c>
      <c r="F355" s="129" t="s">
        <v>27</v>
      </c>
      <c r="G355" s="130" t="s">
        <v>75</v>
      </c>
      <c r="H355" s="131" t="s">
        <v>637</v>
      </c>
      <c r="I355" s="132" t="s">
        <v>49</v>
      </c>
      <c r="J355" s="147" t="s">
        <v>223</v>
      </c>
      <c r="K355" s="133">
        <v>21</v>
      </c>
      <c r="L355" s="134" t="str">
        <f>IF(ISERROR(VLOOKUP(K355,#REF!,2,FALSE))," ",VLOOKUP(K355,#REF!,2,FALSE))</f>
        <v xml:space="preserve"> </v>
      </c>
      <c r="M355" s="134" t="str">
        <f>IF(ISERROR(VLOOKUP(K355,#REF!,3,FALSE))," ",VLOOKUP(K355,#REF!,3,FALSE))</f>
        <v xml:space="preserve"> </v>
      </c>
      <c r="N355" s="135" t="s">
        <v>2582</v>
      </c>
      <c r="O355" s="179">
        <v>0</v>
      </c>
      <c r="P355" s="137" t="s">
        <v>2312</v>
      </c>
      <c r="Q355" s="138" t="s">
        <v>1239</v>
      </c>
      <c r="R355" s="137" t="s">
        <v>295</v>
      </c>
      <c r="S355" s="137" t="s">
        <v>79</v>
      </c>
      <c r="T355" s="139" t="s">
        <v>79</v>
      </c>
      <c r="U355" s="140" t="s">
        <v>79</v>
      </c>
      <c r="V355" s="165">
        <v>63800000</v>
      </c>
      <c r="W355" s="141">
        <v>0</v>
      </c>
      <c r="X355" s="142">
        <v>1</v>
      </c>
      <c r="Y355" s="148">
        <v>850664</v>
      </c>
      <c r="Z355" s="260">
        <f t="shared" si="10"/>
        <v>64650664</v>
      </c>
      <c r="AA355" s="263">
        <v>48913333</v>
      </c>
      <c r="AB355" s="168">
        <v>44264</v>
      </c>
      <c r="AC355" s="168">
        <v>44266</v>
      </c>
      <c r="AD355" s="168">
        <v>44574</v>
      </c>
      <c r="AE355" s="143">
        <v>300</v>
      </c>
      <c r="AF355" s="143">
        <v>1</v>
      </c>
      <c r="AG355" s="170">
        <v>13</v>
      </c>
      <c r="AH355" s="171" t="s">
        <v>79</v>
      </c>
      <c r="AI355" s="169" t="s">
        <v>79</v>
      </c>
      <c r="AJ355" s="169" t="s">
        <v>79</v>
      </c>
      <c r="AK355" s="169" t="s">
        <v>79</v>
      </c>
      <c r="AL355" s="143" t="s">
        <v>79</v>
      </c>
      <c r="AM355" s="143" t="s">
        <v>79</v>
      </c>
      <c r="AN355" s="143" t="s">
        <v>2610</v>
      </c>
      <c r="AO355" s="143" t="s">
        <v>79</v>
      </c>
      <c r="AP355" s="144">
        <f t="shared" si="11"/>
        <v>0.75657897341936042</v>
      </c>
      <c r="AQ355" s="35"/>
      <c r="AR355" s="35"/>
      <c r="AS355" s="35"/>
      <c r="AT355" s="35"/>
      <c r="AU355" s="35"/>
      <c r="AV355" s="35"/>
    </row>
    <row r="356" spans="1:48" s="145" customFormat="1" ht="27.95" customHeight="1" x14ac:dyDescent="0.25">
      <c r="A356" s="126" t="s">
        <v>1730</v>
      </c>
      <c r="B356" s="126">
        <v>2021</v>
      </c>
      <c r="C356" s="126" t="s">
        <v>3072</v>
      </c>
      <c r="D356" s="127" t="s">
        <v>3073</v>
      </c>
      <c r="E356" s="128" t="s">
        <v>54</v>
      </c>
      <c r="F356" s="129" t="s">
        <v>27</v>
      </c>
      <c r="G356" s="130" t="s">
        <v>75</v>
      </c>
      <c r="H356" s="131" t="s">
        <v>638</v>
      </c>
      <c r="I356" s="132" t="s">
        <v>49</v>
      </c>
      <c r="J356" s="147" t="s">
        <v>223</v>
      </c>
      <c r="K356" s="133">
        <v>48</v>
      </c>
      <c r="L356" s="134" t="str">
        <f>IF(ISERROR(VLOOKUP(K356,#REF!,2,FALSE))," ",VLOOKUP(K356,#REF!,2,FALSE))</f>
        <v xml:space="preserve"> </v>
      </c>
      <c r="M356" s="134" t="str">
        <f>IF(ISERROR(VLOOKUP(K356,#REF!,3,FALSE))," ",VLOOKUP(K356,#REF!,3,FALSE))</f>
        <v xml:space="preserve"> </v>
      </c>
      <c r="N356" s="135" t="s">
        <v>2581</v>
      </c>
      <c r="O356" s="179">
        <v>0</v>
      </c>
      <c r="P356" s="137" t="s">
        <v>2313</v>
      </c>
      <c r="Q356" s="138" t="s">
        <v>1240</v>
      </c>
      <c r="R356" s="137" t="s">
        <v>295</v>
      </c>
      <c r="S356" s="137" t="s">
        <v>79</v>
      </c>
      <c r="T356" s="139" t="s">
        <v>79</v>
      </c>
      <c r="U356" s="140" t="s">
        <v>79</v>
      </c>
      <c r="V356" s="165">
        <v>66990000</v>
      </c>
      <c r="W356" s="141">
        <v>0</v>
      </c>
      <c r="X356" s="142"/>
      <c r="Y356" s="148"/>
      <c r="Z356" s="260">
        <f t="shared" si="10"/>
        <v>66990000</v>
      </c>
      <c r="AA356" s="263">
        <v>55293333</v>
      </c>
      <c r="AB356" s="168">
        <v>44265</v>
      </c>
      <c r="AC356" s="168">
        <v>44266</v>
      </c>
      <c r="AD356" s="168">
        <v>44561</v>
      </c>
      <c r="AE356" s="143">
        <v>3015</v>
      </c>
      <c r="AF356" s="143">
        <v>0</v>
      </c>
      <c r="AG356" s="170">
        <v>0</v>
      </c>
      <c r="AH356" s="171" t="s">
        <v>79</v>
      </c>
      <c r="AI356" s="169" t="s">
        <v>79</v>
      </c>
      <c r="AJ356" s="169" t="s">
        <v>79</v>
      </c>
      <c r="AK356" s="169" t="s">
        <v>79</v>
      </c>
      <c r="AL356" s="143" t="s">
        <v>79</v>
      </c>
      <c r="AM356" s="143" t="s">
        <v>79</v>
      </c>
      <c r="AN356" s="143" t="s">
        <v>2610</v>
      </c>
      <c r="AO356" s="143" t="s">
        <v>79</v>
      </c>
      <c r="AP356" s="144">
        <f t="shared" si="11"/>
        <v>0.8253968204209583</v>
      </c>
      <c r="AQ356" s="35"/>
      <c r="AR356" s="35"/>
      <c r="AS356" s="35"/>
      <c r="AT356" s="35"/>
      <c r="AU356" s="35"/>
      <c r="AV356" s="35"/>
    </row>
    <row r="357" spans="1:48" s="145" customFormat="1" ht="27.95" customHeight="1" x14ac:dyDescent="0.25">
      <c r="A357" s="126" t="s">
        <v>1731</v>
      </c>
      <c r="B357" s="126">
        <v>2021</v>
      </c>
      <c r="C357" s="126" t="s">
        <v>3074</v>
      </c>
      <c r="D357" s="127" t="s">
        <v>3075</v>
      </c>
      <c r="E357" s="128" t="s">
        <v>52</v>
      </c>
      <c r="F357" s="129" t="s">
        <v>50</v>
      </c>
      <c r="G357" s="130" t="s">
        <v>79</v>
      </c>
      <c r="H357" s="131" t="s">
        <v>639</v>
      </c>
      <c r="I357" s="132" t="s">
        <v>48</v>
      </c>
      <c r="J357" s="147" t="s">
        <v>223</v>
      </c>
      <c r="K357" s="133" t="s">
        <v>79</v>
      </c>
      <c r="L357" s="134" t="str">
        <f>IF(ISERROR(VLOOKUP(K357,#REF!,2,FALSE))," ",VLOOKUP(K357,#REF!,2,FALSE))</f>
        <v xml:space="preserve"> </v>
      </c>
      <c r="M357" s="134" t="str">
        <f>IF(ISERROR(VLOOKUP(K357,#REF!,3,FALSE))," ",VLOOKUP(K357,#REF!,3,FALSE))</f>
        <v xml:space="preserve"> </v>
      </c>
      <c r="N357" s="135" t="s">
        <v>2586</v>
      </c>
      <c r="O357" s="136">
        <v>3</v>
      </c>
      <c r="P357" s="137" t="s">
        <v>2314</v>
      </c>
      <c r="Q357" s="138" t="s">
        <v>1241</v>
      </c>
      <c r="R357" s="137" t="s">
        <v>296</v>
      </c>
      <c r="S357" s="137" t="s">
        <v>79</v>
      </c>
      <c r="T357" s="139" t="s">
        <v>79</v>
      </c>
      <c r="U357" s="140" t="s">
        <v>79</v>
      </c>
      <c r="V357" s="165">
        <v>25000000</v>
      </c>
      <c r="W357" s="141">
        <v>0</v>
      </c>
      <c r="X357" s="142">
        <v>1</v>
      </c>
      <c r="Y357" s="148">
        <v>12500000</v>
      </c>
      <c r="Z357" s="260">
        <f t="shared" si="10"/>
        <v>37500000</v>
      </c>
      <c r="AA357" s="263">
        <v>21148943</v>
      </c>
      <c r="AB357" s="168">
        <v>44265</v>
      </c>
      <c r="AC357" s="168">
        <v>44270</v>
      </c>
      <c r="AD357" s="168">
        <v>44634</v>
      </c>
      <c r="AE357" s="143">
        <v>365</v>
      </c>
      <c r="AF357" s="143">
        <v>0</v>
      </c>
      <c r="AG357" s="170">
        <v>0</v>
      </c>
      <c r="AH357" s="171" t="s">
        <v>79</v>
      </c>
      <c r="AI357" s="169" t="s">
        <v>79</v>
      </c>
      <c r="AJ357" s="169" t="s">
        <v>79</v>
      </c>
      <c r="AK357" s="169" t="s">
        <v>79</v>
      </c>
      <c r="AL357" s="143" t="s">
        <v>79</v>
      </c>
      <c r="AM357" s="143" t="s">
        <v>79</v>
      </c>
      <c r="AN357" s="143" t="s">
        <v>2610</v>
      </c>
      <c r="AO357" s="143" t="s">
        <v>79</v>
      </c>
      <c r="AP357" s="144">
        <f t="shared" si="11"/>
        <v>0.56397181333333335</v>
      </c>
      <c r="AQ357" s="35"/>
      <c r="AR357" s="35"/>
      <c r="AS357" s="35"/>
      <c r="AT357" s="35"/>
      <c r="AU357" s="35"/>
      <c r="AV357" s="35"/>
    </row>
    <row r="358" spans="1:48" s="145" customFormat="1" ht="27.95" customHeight="1" x14ac:dyDescent="0.25">
      <c r="A358" s="126" t="s">
        <v>1732</v>
      </c>
      <c r="B358" s="126">
        <v>2021</v>
      </c>
      <c r="C358" s="126" t="s">
        <v>3076</v>
      </c>
      <c r="D358" s="127" t="s">
        <v>3077</v>
      </c>
      <c r="E358" s="128" t="s">
        <v>54</v>
      </c>
      <c r="F358" s="129" t="s">
        <v>27</v>
      </c>
      <c r="G358" s="130" t="s">
        <v>75</v>
      </c>
      <c r="H358" s="131" t="s">
        <v>640</v>
      </c>
      <c r="I358" s="132" t="s">
        <v>49</v>
      </c>
      <c r="J358" s="147" t="s">
        <v>223</v>
      </c>
      <c r="K358" s="133">
        <v>57</v>
      </c>
      <c r="L358" s="134" t="str">
        <f>IF(ISERROR(VLOOKUP(K358,#REF!,2,FALSE))," ",VLOOKUP(K358,#REF!,2,FALSE))</f>
        <v xml:space="preserve"> </v>
      </c>
      <c r="M358" s="134" t="str">
        <f>IF(ISERROR(VLOOKUP(K358,#REF!,3,FALSE))," ",VLOOKUP(K358,#REF!,3,FALSE))</f>
        <v xml:space="preserve"> </v>
      </c>
      <c r="N358" s="135" t="s">
        <v>2553</v>
      </c>
      <c r="O358" s="179">
        <v>0</v>
      </c>
      <c r="P358" s="137" t="s">
        <v>2315</v>
      </c>
      <c r="Q358" s="138" t="s">
        <v>1242</v>
      </c>
      <c r="R358" s="137" t="s">
        <v>295</v>
      </c>
      <c r="S358" s="137" t="s">
        <v>79</v>
      </c>
      <c r="T358" s="139" t="s">
        <v>79</v>
      </c>
      <c r="U358" s="140" t="s">
        <v>79</v>
      </c>
      <c r="V358" s="165">
        <v>46970000</v>
      </c>
      <c r="W358" s="141">
        <v>-6547333</v>
      </c>
      <c r="X358" s="142"/>
      <c r="Y358" s="148"/>
      <c r="Z358" s="260">
        <f t="shared" si="10"/>
        <v>40422667</v>
      </c>
      <c r="AA358" s="263">
        <v>36152667</v>
      </c>
      <c r="AB358" s="168">
        <v>44266</v>
      </c>
      <c r="AC358" s="168">
        <v>44272</v>
      </c>
      <c r="AD358" s="168">
        <v>44561</v>
      </c>
      <c r="AE358" s="143">
        <v>365</v>
      </c>
      <c r="AF358" s="143">
        <v>0</v>
      </c>
      <c r="AG358" s="170">
        <v>0</v>
      </c>
      <c r="AH358" s="171" t="s">
        <v>79</v>
      </c>
      <c r="AI358" s="169" t="s">
        <v>79</v>
      </c>
      <c r="AJ358" s="169" t="s">
        <v>79</v>
      </c>
      <c r="AK358" s="169" t="s">
        <v>79</v>
      </c>
      <c r="AL358" s="143" t="s">
        <v>79</v>
      </c>
      <c r="AM358" s="143" t="s">
        <v>79</v>
      </c>
      <c r="AN358" s="143" t="s">
        <v>2610</v>
      </c>
      <c r="AO358" s="143" t="s">
        <v>79</v>
      </c>
      <c r="AP358" s="144">
        <f t="shared" si="11"/>
        <v>0.89436619805417594</v>
      </c>
      <c r="AQ358" s="35"/>
      <c r="AR358" s="35"/>
      <c r="AS358" s="35"/>
      <c r="AT358" s="35"/>
      <c r="AU358" s="35"/>
      <c r="AV358" s="35"/>
    </row>
    <row r="359" spans="1:48" s="145" customFormat="1" ht="27.95" customHeight="1" x14ac:dyDescent="0.25">
      <c r="A359" s="126" t="s">
        <v>1733</v>
      </c>
      <c r="B359" s="126">
        <v>2021</v>
      </c>
      <c r="C359" s="126" t="s">
        <v>3078</v>
      </c>
      <c r="D359" s="127" t="s">
        <v>3079</v>
      </c>
      <c r="E359" s="128" t="s">
        <v>54</v>
      </c>
      <c r="F359" s="129" t="s">
        <v>27</v>
      </c>
      <c r="G359" s="130" t="s">
        <v>75</v>
      </c>
      <c r="H359" s="131" t="s">
        <v>641</v>
      </c>
      <c r="I359" s="132" t="s">
        <v>49</v>
      </c>
      <c r="J359" s="147" t="s">
        <v>223</v>
      </c>
      <c r="K359" s="133">
        <v>57</v>
      </c>
      <c r="L359" s="134" t="str">
        <f>IF(ISERROR(VLOOKUP(K359,#REF!,2,FALSE))," ",VLOOKUP(K359,#REF!,2,FALSE))</f>
        <v xml:space="preserve"> </v>
      </c>
      <c r="M359" s="134" t="str">
        <f>IF(ISERROR(VLOOKUP(K359,#REF!,3,FALSE))," ",VLOOKUP(K359,#REF!,3,FALSE))</f>
        <v xml:space="preserve"> </v>
      </c>
      <c r="N359" s="135" t="s">
        <v>2553</v>
      </c>
      <c r="O359" s="179">
        <v>0</v>
      </c>
      <c r="P359" s="137" t="s">
        <v>2316</v>
      </c>
      <c r="Q359" s="138" t="s">
        <v>1243</v>
      </c>
      <c r="R359" s="137" t="s">
        <v>295</v>
      </c>
      <c r="S359" s="137" t="s">
        <v>79</v>
      </c>
      <c r="T359" s="139" t="s">
        <v>79</v>
      </c>
      <c r="U359" s="140" t="s">
        <v>79</v>
      </c>
      <c r="V359" s="165">
        <v>24750000</v>
      </c>
      <c r="W359" s="141">
        <v>0</v>
      </c>
      <c r="X359" s="142"/>
      <c r="Y359" s="148"/>
      <c r="Z359" s="260">
        <f t="shared" si="10"/>
        <v>24750000</v>
      </c>
      <c r="AA359" s="263">
        <v>19050000</v>
      </c>
      <c r="AB359" s="168">
        <v>44266</v>
      </c>
      <c r="AC359" s="168">
        <v>44272</v>
      </c>
      <c r="AD359" s="168">
        <v>44575</v>
      </c>
      <c r="AE359" s="143">
        <v>365</v>
      </c>
      <c r="AF359" s="143">
        <v>1</v>
      </c>
      <c r="AG359" s="170">
        <v>14</v>
      </c>
      <c r="AH359" s="171" t="s">
        <v>79</v>
      </c>
      <c r="AI359" s="169" t="s">
        <v>79</v>
      </c>
      <c r="AJ359" s="169" t="s">
        <v>79</v>
      </c>
      <c r="AK359" s="169" t="s">
        <v>79</v>
      </c>
      <c r="AL359" s="143" t="s">
        <v>79</v>
      </c>
      <c r="AM359" s="143" t="s">
        <v>79</v>
      </c>
      <c r="AN359" s="143" t="s">
        <v>2610</v>
      </c>
      <c r="AO359" s="143" t="s">
        <v>79</v>
      </c>
      <c r="AP359" s="144">
        <f t="shared" si="11"/>
        <v>0.76969696969696966</v>
      </c>
      <c r="AQ359" s="35"/>
      <c r="AR359" s="35"/>
      <c r="AS359" s="35"/>
      <c r="AT359" s="35"/>
      <c r="AU359" s="35"/>
      <c r="AV359" s="35"/>
    </row>
    <row r="360" spans="1:48" s="145" customFormat="1" ht="27.95" customHeight="1" x14ac:dyDescent="0.25">
      <c r="A360" s="126" t="s">
        <v>1734</v>
      </c>
      <c r="B360" s="126">
        <v>2021</v>
      </c>
      <c r="C360" s="126" t="s">
        <v>3080</v>
      </c>
      <c r="D360" s="127" t="s">
        <v>3081</v>
      </c>
      <c r="E360" s="128" t="s">
        <v>54</v>
      </c>
      <c r="F360" s="129" t="s">
        <v>27</v>
      </c>
      <c r="G360" s="130" t="s">
        <v>75</v>
      </c>
      <c r="H360" s="131" t="s">
        <v>642</v>
      </c>
      <c r="I360" s="132" t="s">
        <v>49</v>
      </c>
      <c r="J360" s="147" t="s">
        <v>223</v>
      </c>
      <c r="K360" s="133">
        <v>48</v>
      </c>
      <c r="L360" s="134" t="str">
        <f>IF(ISERROR(VLOOKUP(K360,#REF!,2,FALSE))," ",VLOOKUP(K360,#REF!,2,FALSE))</f>
        <v xml:space="preserve"> </v>
      </c>
      <c r="M360" s="134" t="str">
        <f>IF(ISERROR(VLOOKUP(K360,#REF!,3,FALSE))," ",VLOOKUP(K360,#REF!,3,FALSE))</f>
        <v xml:space="preserve"> </v>
      </c>
      <c r="N360" s="135" t="s">
        <v>2571</v>
      </c>
      <c r="O360" s="179">
        <v>0</v>
      </c>
      <c r="P360" s="137" t="s">
        <v>2317</v>
      </c>
      <c r="Q360" s="138" t="s">
        <v>1244</v>
      </c>
      <c r="R360" s="137" t="s">
        <v>295</v>
      </c>
      <c r="S360" s="137" t="s">
        <v>79</v>
      </c>
      <c r="T360" s="139" t="s">
        <v>79</v>
      </c>
      <c r="U360" s="140" t="s">
        <v>79</v>
      </c>
      <c r="V360" s="165">
        <v>66990000</v>
      </c>
      <c r="W360" s="141">
        <v>0</v>
      </c>
      <c r="X360" s="142"/>
      <c r="Y360" s="148"/>
      <c r="Z360" s="260">
        <f t="shared" si="10"/>
        <v>66990000</v>
      </c>
      <c r="AA360" s="263">
        <v>54442667</v>
      </c>
      <c r="AB360" s="168">
        <v>44266</v>
      </c>
      <c r="AC360" s="168">
        <v>44270</v>
      </c>
      <c r="AD360" s="168">
        <v>44561</v>
      </c>
      <c r="AE360" s="143">
        <v>315</v>
      </c>
      <c r="AF360" s="143">
        <v>0</v>
      </c>
      <c r="AG360" s="170">
        <v>0</v>
      </c>
      <c r="AH360" s="171" t="s">
        <v>79</v>
      </c>
      <c r="AI360" s="169" t="s">
        <v>79</v>
      </c>
      <c r="AJ360" s="169" t="s">
        <v>79</v>
      </c>
      <c r="AK360" s="169" t="s">
        <v>79</v>
      </c>
      <c r="AL360" s="143" t="s">
        <v>79</v>
      </c>
      <c r="AM360" s="143" t="s">
        <v>79</v>
      </c>
      <c r="AN360" s="143" t="s">
        <v>2610</v>
      </c>
      <c r="AO360" s="143" t="s">
        <v>79</v>
      </c>
      <c r="AP360" s="144">
        <f t="shared" si="11"/>
        <v>0.81269841767427975</v>
      </c>
      <c r="AQ360" s="35"/>
      <c r="AR360" s="35"/>
      <c r="AS360" s="35"/>
      <c r="AT360" s="35"/>
      <c r="AU360" s="35"/>
      <c r="AV360" s="35"/>
    </row>
    <row r="361" spans="1:48" s="145" customFormat="1" ht="27.95" customHeight="1" x14ac:dyDescent="0.25">
      <c r="A361" s="126" t="s">
        <v>1735</v>
      </c>
      <c r="B361" s="126">
        <v>2021</v>
      </c>
      <c r="C361" s="126" t="s">
        <v>3082</v>
      </c>
      <c r="D361" s="127" t="s">
        <v>3083</v>
      </c>
      <c r="E361" s="128" t="s">
        <v>54</v>
      </c>
      <c r="F361" s="129" t="s">
        <v>27</v>
      </c>
      <c r="G361" s="130" t="s">
        <v>75</v>
      </c>
      <c r="H361" s="131" t="s">
        <v>643</v>
      </c>
      <c r="I361" s="132" t="s">
        <v>49</v>
      </c>
      <c r="J361" s="147" t="s">
        <v>223</v>
      </c>
      <c r="K361" s="133">
        <v>55</v>
      </c>
      <c r="L361" s="134" t="str">
        <f>IF(ISERROR(VLOOKUP(K361,#REF!,2,FALSE))," ",VLOOKUP(K361,#REF!,2,FALSE))</f>
        <v xml:space="preserve"> </v>
      </c>
      <c r="M361" s="134" t="str">
        <f>IF(ISERROR(VLOOKUP(K361,#REF!,3,FALSE))," ",VLOOKUP(K361,#REF!,3,FALSE))</f>
        <v xml:space="preserve"> </v>
      </c>
      <c r="N361" s="135" t="s">
        <v>2572</v>
      </c>
      <c r="O361" s="179">
        <v>0</v>
      </c>
      <c r="P361" s="137" t="s">
        <v>2318</v>
      </c>
      <c r="Q361" s="138" t="s">
        <v>1245</v>
      </c>
      <c r="R361" s="137" t="s">
        <v>295</v>
      </c>
      <c r="S361" s="137" t="s">
        <v>79</v>
      </c>
      <c r="T361" s="139" t="s">
        <v>79</v>
      </c>
      <c r="U361" s="140" t="s">
        <v>79</v>
      </c>
      <c r="V361" s="165">
        <v>63800000</v>
      </c>
      <c r="W361" s="141">
        <v>0</v>
      </c>
      <c r="X361" s="142"/>
      <c r="Y361" s="148"/>
      <c r="Z361" s="260">
        <f t="shared" si="10"/>
        <v>63800000</v>
      </c>
      <c r="AA361" s="263">
        <v>52741333</v>
      </c>
      <c r="AB361" s="168">
        <v>44270</v>
      </c>
      <c r="AC361" s="168">
        <v>44278</v>
      </c>
      <c r="AD361" s="168">
        <v>44561</v>
      </c>
      <c r="AE361" s="143">
        <v>300</v>
      </c>
      <c r="AF361" s="143">
        <v>0</v>
      </c>
      <c r="AG361" s="170">
        <v>0</v>
      </c>
      <c r="AH361" s="171" t="s">
        <v>79</v>
      </c>
      <c r="AI361" s="169" t="s">
        <v>79</v>
      </c>
      <c r="AJ361" s="169" t="s">
        <v>79</v>
      </c>
      <c r="AK361" s="169" t="s">
        <v>79</v>
      </c>
      <c r="AL361" s="143" t="s">
        <v>79</v>
      </c>
      <c r="AM361" s="143" t="s">
        <v>79</v>
      </c>
      <c r="AN361" s="143" t="s">
        <v>2610</v>
      </c>
      <c r="AO361" s="143" t="s">
        <v>79</v>
      </c>
      <c r="AP361" s="144">
        <f t="shared" si="11"/>
        <v>0.82666666144200629</v>
      </c>
      <c r="AQ361" s="35"/>
      <c r="AR361" s="35"/>
      <c r="AS361" s="35"/>
      <c r="AT361" s="35"/>
      <c r="AU361" s="35"/>
      <c r="AV361" s="35"/>
    </row>
    <row r="362" spans="1:48" s="145" customFormat="1" ht="27.95" customHeight="1" x14ac:dyDescent="0.25">
      <c r="A362" s="126" t="s">
        <v>1736</v>
      </c>
      <c r="B362" s="126">
        <v>2021</v>
      </c>
      <c r="C362" s="126" t="s">
        <v>3084</v>
      </c>
      <c r="D362" s="127" t="s">
        <v>3085</v>
      </c>
      <c r="E362" s="128" t="s">
        <v>54</v>
      </c>
      <c r="F362" s="129" t="s">
        <v>27</v>
      </c>
      <c r="G362" s="130" t="s">
        <v>75</v>
      </c>
      <c r="H362" s="131" t="s">
        <v>644</v>
      </c>
      <c r="I362" s="132" t="s">
        <v>49</v>
      </c>
      <c r="J362" s="147" t="s">
        <v>223</v>
      </c>
      <c r="K362" s="133">
        <v>57</v>
      </c>
      <c r="L362" s="134" t="str">
        <f>IF(ISERROR(VLOOKUP(K362,#REF!,2,FALSE))," ",VLOOKUP(K362,#REF!,2,FALSE))</f>
        <v xml:space="preserve"> </v>
      </c>
      <c r="M362" s="134" t="str">
        <f>IF(ISERROR(VLOOKUP(K362,#REF!,3,FALSE))," ",VLOOKUP(K362,#REF!,3,FALSE))</f>
        <v xml:space="preserve"> </v>
      </c>
      <c r="N362" s="135" t="s">
        <v>2563</v>
      </c>
      <c r="O362" s="179">
        <v>0</v>
      </c>
      <c r="P362" s="137" t="s">
        <v>2319</v>
      </c>
      <c r="Q362" s="138" t="s">
        <v>1246</v>
      </c>
      <c r="R362" s="137" t="s">
        <v>295</v>
      </c>
      <c r="S362" s="137" t="s">
        <v>79</v>
      </c>
      <c r="T362" s="139" t="s">
        <v>79</v>
      </c>
      <c r="U362" s="140" t="s">
        <v>79</v>
      </c>
      <c r="V362" s="163">
        <v>15750000</v>
      </c>
      <c r="W362" s="141">
        <v>0</v>
      </c>
      <c r="X362" s="142">
        <v>1</v>
      </c>
      <c r="Y362" s="148">
        <v>5100000</v>
      </c>
      <c r="Z362" s="260">
        <f t="shared" si="10"/>
        <v>20850000</v>
      </c>
      <c r="AA362" s="263">
        <v>18600000</v>
      </c>
      <c r="AB362" s="168">
        <v>44271</v>
      </c>
      <c r="AC362" s="168">
        <v>44278</v>
      </c>
      <c r="AD362" s="168">
        <v>44561</v>
      </c>
      <c r="AE362" s="143">
        <v>210</v>
      </c>
      <c r="AF362" s="143">
        <v>1</v>
      </c>
      <c r="AG362" s="170">
        <v>68</v>
      </c>
      <c r="AH362" s="171" t="s">
        <v>79</v>
      </c>
      <c r="AI362" s="169" t="s">
        <v>79</v>
      </c>
      <c r="AJ362" s="169" t="s">
        <v>79</v>
      </c>
      <c r="AK362" s="169" t="s">
        <v>79</v>
      </c>
      <c r="AL362" s="143" t="s">
        <v>79</v>
      </c>
      <c r="AM362" s="143" t="s">
        <v>79</v>
      </c>
      <c r="AN362" s="143" t="s">
        <v>2610</v>
      </c>
      <c r="AO362" s="143" t="s">
        <v>79</v>
      </c>
      <c r="AP362" s="144">
        <f t="shared" si="11"/>
        <v>0.8920863309352518</v>
      </c>
      <c r="AQ362" s="35"/>
      <c r="AR362" s="35"/>
      <c r="AS362" s="35"/>
      <c r="AT362" s="35"/>
      <c r="AU362" s="35"/>
      <c r="AV362" s="35"/>
    </row>
    <row r="363" spans="1:48" s="145" customFormat="1" ht="27.95" customHeight="1" x14ac:dyDescent="0.25">
      <c r="A363" s="126" t="s">
        <v>1737</v>
      </c>
      <c r="B363" s="126">
        <v>2021</v>
      </c>
      <c r="C363" s="126" t="s">
        <v>3086</v>
      </c>
      <c r="D363" s="127" t="s">
        <v>3087</v>
      </c>
      <c r="E363" s="128" t="s">
        <v>54</v>
      </c>
      <c r="F363" s="129" t="s">
        <v>27</v>
      </c>
      <c r="G363" s="130" t="s">
        <v>75</v>
      </c>
      <c r="H363" s="131" t="s">
        <v>645</v>
      </c>
      <c r="I363" s="132" t="s">
        <v>49</v>
      </c>
      <c r="J363" s="147" t="s">
        <v>223</v>
      </c>
      <c r="K363" s="133">
        <v>1</v>
      </c>
      <c r="L363" s="134" t="str">
        <f>IF(ISERROR(VLOOKUP(K363,#REF!,2,FALSE))," ",VLOOKUP(K363,#REF!,2,FALSE))</f>
        <v xml:space="preserve"> </v>
      </c>
      <c r="M363" s="134" t="str">
        <f>IF(ISERROR(VLOOKUP(K363,#REF!,3,FALSE))," ",VLOOKUP(K363,#REF!,3,FALSE))</f>
        <v xml:space="preserve"> </v>
      </c>
      <c r="N363" s="135" t="s">
        <v>2554</v>
      </c>
      <c r="O363" s="179">
        <v>0</v>
      </c>
      <c r="P363" s="137" t="s">
        <v>2320</v>
      </c>
      <c r="Q363" s="138" t="s">
        <v>1247</v>
      </c>
      <c r="R363" s="137" t="s">
        <v>295</v>
      </c>
      <c r="S363" s="137" t="s">
        <v>79</v>
      </c>
      <c r="T363" s="139" t="s">
        <v>79</v>
      </c>
      <c r="U363" s="140" t="s">
        <v>79</v>
      </c>
      <c r="V363" s="165">
        <v>46970000</v>
      </c>
      <c r="W363" s="141">
        <v>0</v>
      </c>
      <c r="X363" s="142"/>
      <c r="Y363" s="148"/>
      <c r="Z363" s="260">
        <f t="shared" si="10"/>
        <v>46970000</v>
      </c>
      <c r="AA363" s="263">
        <v>35298667</v>
      </c>
      <c r="AB363" s="168">
        <v>44270</v>
      </c>
      <c r="AC363" s="168">
        <v>44278</v>
      </c>
      <c r="AD363" s="168">
        <v>44561</v>
      </c>
      <c r="AE363" s="143">
        <v>365</v>
      </c>
      <c r="AF363" s="143">
        <v>0</v>
      </c>
      <c r="AG363" s="170">
        <v>0</v>
      </c>
      <c r="AH363" s="171" t="s">
        <v>79</v>
      </c>
      <c r="AI363" s="169" t="s">
        <v>79</v>
      </c>
      <c r="AJ363" s="169" t="s">
        <v>79</v>
      </c>
      <c r="AK363" s="169" t="s">
        <v>79</v>
      </c>
      <c r="AL363" s="143" t="s">
        <v>79</v>
      </c>
      <c r="AM363" s="143" t="s">
        <v>79</v>
      </c>
      <c r="AN363" s="143" t="s">
        <v>2610</v>
      </c>
      <c r="AO363" s="143" t="s">
        <v>79</v>
      </c>
      <c r="AP363" s="144">
        <f t="shared" si="11"/>
        <v>0.7515151586118799</v>
      </c>
      <c r="AQ363" s="35"/>
      <c r="AR363" s="35"/>
      <c r="AS363" s="35"/>
      <c r="AT363" s="35"/>
      <c r="AU363" s="35"/>
      <c r="AV363" s="35"/>
    </row>
    <row r="364" spans="1:48" s="145" customFormat="1" ht="27.95" customHeight="1" x14ac:dyDescent="0.25">
      <c r="A364" s="126" t="s">
        <v>1738</v>
      </c>
      <c r="B364" s="126">
        <v>2021</v>
      </c>
      <c r="C364" s="126" t="s">
        <v>3088</v>
      </c>
      <c r="D364" s="127" t="s">
        <v>3089</v>
      </c>
      <c r="E364" s="128" t="s">
        <v>54</v>
      </c>
      <c r="F364" s="129" t="s">
        <v>27</v>
      </c>
      <c r="G364" s="130" t="s">
        <v>75</v>
      </c>
      <c r="H364" s="131" t="s">
        <v>646</v>
      </c>
      <c r="I364" s="132" t="s">
        <v>49</v>
      </c>
      <c r="J364" s="147" t="s">
        <v>223</v>
      </c>
      <c r="K364" s="133">
        <v>57</v>
      </c>
      <c r="L364" s="134" t="str">
        <f>IF(ISERROR(VLOOKUP(K364,#REF!,2,FALSE))," ",VLOOKUP(K364,#REF!,2,FALSE))</f>
        <v xml:space="preserve"> </v>
      </c>
      <c r="M364" s="134" t="str">
        <f>IF(ISERROR(VLOOKUP(K364,#REF!,3,FALSE))," ",VLOOKUP(K364,#REF!,3,FALSE))</f>
        <v xml:space="preserve"> </v>
      </c>
      <c r="N364" s="135" t="s">
        <v>2563</v>
      </c>
      <c r="O364" s="179">
        <v>0</v>
      </c>
      <c r="P364" s="137" t="s">
        <v>2321</v>
      </c>
      <c r="Q364" s="138" t="s">
        <v>1248</v>
      </c>
      <c r="R364" s="137" t="s">
        <v>295</v>
      </c>
      <c r="S364" s="137" t="s">
        <v>79</v>
      </c>
      <c r="T364" s="139" t="s">
        <v>79</v>
      </c>
      <c r="U364" s="140" t="s">
        <v>79</v>
      </c>
      <c r="V364" s="165">
        <v>29890000</v>
      </c>
      <c r="W364" s="141">
        <v>0</v>
      </c>
      <c r="X364" s="142"/>
      <c r="Y364" s="148"/>
      <c r="Z364" s="260">
        <f t="shared" si="10"/>
        <v>29890000</v>
      </c>
      <c r="AA364" s="263">
        <v>18218667</v>
      </c>
      <c r="AB364" s="168">
        <v>44271</v>
      </c>
      <c r="AC364" s="168">
        <v>44278</v>
      </c>
      <c r="AD364" s="168">
        <v>44491</v>
      </c>
      <c r="AE364" s="143">
        <v>210</v>
      </c>
      <c r="AF364" s="143">
        <v>0</v>
      </c>
      <c r="AG364" s="170">
        <v>0</v>
      </c>
      <c r="AH364" s="171" t="s">
        <v>79</v>
      </c>
      <c r="AI364" s="169" t="s">
        <v>79</v>
      </c>
      <c r="AJ364" s="169" t="s">
        <v>79</v>
      </c>
      <c r="AK364" s="169" t="s">
        <v>79</v>
      </c>
      <c r="AL364" s="143" t="s">
        <v>79</v>
      </c>
      <c r="AM364" s="143" t="s">
        <v>79</v>
      </c>
      <c r="AN364" s="143" t="s">
        <v>2610</v>
      </c>
      <c r="AO364" s="143" t="s">
        <v>79</v>
      </c>
      <c r="AP364" s="144">
        <f t="shared" si="11"/>
        <v>0.60952382067581135</v>
      </c>
      <c r="AQ364" s="35"/>
      <c r="AR364" s="35"/>
      <c r="AS364" s="35"/>
      <c r="AT364" s="35"/>
      <c r="AU364" s="35"/>
      <c r="AV364" s="35"/>
    </row>
    <row r="365" spans="1:48" s="145" customFormat="1" ht="27.95" customHeight="1" x14ac:dyDescent="0.25">
      <c r="A365" s="126" t="s">
        <v>1739</v>
      </c>
      <c r="B365" s="126">
        <v>2021</v>
      </c>
      <c r="C365" s="126" t="s">
        <v>3090</v>
      </c>
      <c r="D365" s="127" t="s">
        <v>3091</v>
      </c>
      <c r="E365" s="128" t="s">
        <v>54</v>
      </c>
      <c r="F365" s="129" t="s">
        <v>27</v>
      </c>
      <c r="G365" s="130" t="s">
        <v>75</v>
      </c>
      <c r="H365" s="131" t="s">
        <v>647</v>
      </c>
      <c r="I365" s="132" t="s">
        <v>49</v>
      </c>
      <c r="J365" s="147" t="s">
        <v>223</v>
      </c>
      <c r="K365" s="133">
        <v>57</v>
      </c>
      <c r="L365" s="134" t="str">
        <f>IF(ISERROR(VLOOKUP(K365,#REF!,2,FALSE))," ",VLOOKUP(K365,#REF!,2,FALSE))</f>
        <v xml:space="preserve"> </v>
      </c>
      <c r="M365" s="134" t="str">
        <f>IF(ISERROR(VLOOKUP(K365,#REF!,3,FALSE))," ",VLOOKUP(K365,#REF!,3,FALSE))</f>
        <v xml:space="preserve"> </v>
      </c>
      <c r="N365" s="135" t="s">
        <v>2563</v>
      </c>
      <c r="O365" s="179">
        <v>0</v>
      </c>
      <c r="P365" s="137" t="s">
        <v>2322</v>
      </c>
      <c r="Q365" s="138" t="s">
        <v>1249</v>
      </c>
      <c r="R365" s="137" t="s">
        <v>295</v>
      </c>
      <c r="S365" s="137" t="s">
        <v>79</v>
      </c>
      <c r="T365" s="139" t="s">
        <v>79</v>
      </c>
      <c r="U365" s="140" t="s">
        <v>79</v>
      </c>
      <c r="V365" s="165">
        <v>70180000</v>
      </c>
      <c r="W365" s="141">
        <v>-11271333</v>
      </c>
      <c r="X365" s="142"/>
      <c r="Y365" s="148"/>
      <c r="Z365" s="260">
        <f t="shared" si="10"/>
        <v>58908667</v>
      </c>
      <c r="AA365" s="264">
        <v>46148667</v>
      </c>
      <c r="AB365" s="168">
        <v>44273</v>
      </c>
      <c r="AC365" s="168">
        <v>44279</v>
      </c>
      <c r="AD365" s="168">
        <v>44561</v>
      </c>
      <c r="AE365" s="143">
        <v>365</v>
      </c>
      <c r="AF365" s="143">
        <v>0</v>
      </c>
      <c r="AG365" s="170">
        <v>0</v>
      </c>
      <c r="AH365" s="171" t="s">
        <v>79</v>
      </c>
      <c r="AI365" s="169" t="s">
        <v>79</v>
      </c>
      <c r="AJ365" s="169" t="s">
        <v>79</v>
      </c>
      <c r="AK365" s="169" t="s">
        <v>79</v>
      </c>
      <c r="AL365" s="143" t="s">
        <v>79</v>
      </c>
      <c r="AM365" s="143" t="s">
        <v>79</v>
      </c>
      <c r="AN365" s="143" t="s">
        <v>2610</v>
      </c>
      <c r="AO365" s="143" t="s">
        <v>79</v>
      </c>
      <c r="AP365" s="144">
        <f t="shared" si="11"/>
        <v>0.78339350303071698</v>
      </c>
      <c r="AQ365" s="35"/>
      <c r="AR365" s="35"/>
      <c r="AS365" s="35"/>
      <c r="AT365" s="35"/>
      <c r="AU365" s="35"/>
      <c r="AV365" s="35"/>
    </row>
    <row r="366" spans="1:48" s="145" customFormat="1" ht="27.95" customHeight="1" x14ac:dyDescent="0.25">
      <c r="A366" s="126" t="s">
        <v>1740</v>
      </c>
      <c r="B366" s="126">
        <v>2021</v>
      </c>
      <c r="C366" s="126" t="s">
        <v>3092</v>
      </c>
      <c r="D366" s="127" t="s">
        <v>3093</v>
      </c>
      <c r="E366" s="128" t="s">
        <v>54</v>
      </c>
      <c r="F366" s="129" t="s">
        <v>27</v>
      </c>
      <c r="G366" s="130" t="s">
        <v>75</v>
      </c>
      <c r="H366" s="131" t="s">
        <v>648</v>
      </c>
      <c r="I366" s="132" t="s">
        <v>49</v>
      </c>
      <c r="J366" s="147" t="s">
        <v>223</v>
      </c>
      <c r="K366" s="133">
        <v>55</v>
      </c>
      <c r="L366" s="134" t="str">
        <f>IF(ISERROR(VLOOKUP(K366,#REF!,2,FALSE))," ",VLOOKUP(K366,#REF!,2,FALSE))</f>
        <v xml:space="preserve"> </v>
      </c>
      <c r="M366" s="134" t="str">
        <f>IF(ISERROR(VLOOKUP(K366,#REF!,3,FALSE))," ",VLOOKUP(K366,#REF!,3,FALSE))</f>
        <v xml:space="preserve"> </v>
      </c>
      <c r="N366" s="135" t="s">
        <v>2572</v>
      </c>
      <c r="O366" s="179">
        <v>0</v>
      </c>
      <c r="P366" s="137" t="s">
        <v>2323</v>
      </c>
      <c r="Q366" s="138" t="s">
        <v>1250</v>
      </c>
      <c r="R366" s="137" t="s">
        <v>295</v>
      </c>
      <c r="S366" s="137" t="s">
        <v>79</v>
      </c>
      <c r="T366" s="139" t="s">
        <v>79</v>
      </c>
      <c r="U366" s="140" t="s">
        <v>79</v>
      </c>
      <c r="V366" s="165">
        <v>63800000</v>
      </c>
      <c r="W366" s="141">
        <v>0</v>
      </c>
      <c r="X366" s="142"/>
      <c r="Y366" s="148"/>
      <c r="Z366" s="260">
        <f t="shared" si="10"/>
        <v>63800000</v>
      </c>
      <c r="AA366" s="263">
        <v>52528667</v>
      </c>
      <c r="AB366" s="168">
        <v>44273</v>
      </c>
      <c r="AC366" s="168">
        <v>44279</v>
      </c>
      <c r="AD366" s="168">
        <v>44561</v>
      </c>
      <c r="AE366" s="143">
        <v>300</v>
      </c>
      <c r="AF366" s="143">
        <v>0</v>
      </c>
      <c r="AG366" s="170">
        <v>0</v>
      </c>
      <c r="AH366" s="171" t="s">
        <v>79</v>
      </c>
      <c r="AI366" s="169" t="s">
        <v>79</v>
      </c>
      <c r="AJ366" s="169" t="s">
        <v>79</v>
      </c>
      <c r="AK366" s="169" t="s">
        <v>79</v>
      </c>
      <c r="AL366" s="143" t="s">
        <v>79</v>
      </c>
      <c r="AM366" s="143" t="s">
        <v>79</v>
      </c>
      <c r="AN366" s="143" t="s">
        <v>2610</v>
      </c>
      <c r="AO366" s="143" t="s">
        <v>79</v>
      </c>
      <c r="AP366" s="144">
        <f t="shared" si="11"/>
        <v>0.82333333855799373</v>
      </c>
      <c r="AQ366" s="35"/>
      <c r="AR366" s="35"/>
      <c r="AS366" s="35"/>
      <c r="AT366" s="35"/>
      <c r="AU366" s="35"/>
      <c r="AV366" s="35"/>
    </row>
    <row r="367" spans="1:48" s="145" customFormat="1" ht="27.95" customHeight="1" x14ac:dyDescent="0.25">
      <c r="A367" s="126" t="s">
        <v>1741</v>
      </c>
      <c r="B367" s="126">
        <v>2021</v>
      </c>
      <c r="C367" s="126" t="s">
        <v>3094</v>
      </c>
      <c r="D367" s="127" t="s">
        <v>3095</v>
      </c>
      <c r="E367" s="128" t="s">
        <v>54</v>
      </c>
      <c r="F367" s="129" t="s">
        <v>27</v>
      </c>
      <c r="G367" s="130" t="s">
        <v>75</v>
      </c>
      <c r="H367" s="131" t="s">
        <v>649</v>
      </c>
      <c r="I367" s="132" t="s">
        <v>49</v>
      </c>
      <c r="J367" s="147" t="s">
        <v>223</v>
      </c>
      <c r="K367" s="133">
        <v>57</v>
      </c>
      <c r="L367" s="134" t="str">
        <f>IF(ISERROR(VLOOKUP(K367,#REF!,2,FALSE))," ",VLOOKUP(K367,#REF!,2,FALSE))</f>
        <v xml:space="preserve"> </v>
      </c>
      <c r="M367" s="134" t="str">
        <f>IF(ISERROR(VLOOKUP(K367,#REF!,3,FALSE))," ",VLOOKUP(K367,#REF!,3,FALSE))</f>
        <v xml:space="preserve"> </v>
      </c>
      <c r="N367" s="135" t="s">
        <v>2563</v>
      </c>
      <c r="O367" s="179">
        <v>0</v>
      </c>
      <c r="P367" s="137" t="s">
        <v>2324</v>
      </c>
      <c r="Q367" s="138" t="s">
        <v>1251</v>
      </c>
      <c r="R367" s="137" t="s">
        <v>295</v>
      </c>
      <c r="S367" s="137" t="s">
        <v>79</v>
      </c>
      <c r="T367" s="139" t="s">
        <v>79</v>
      </c>
      <c r="U367" s="140" t="s">
        <v>79</v>
      </c>
      <c r="V367" s="165">
        <v>38500000</v>
      </c>
      <c r="W367" s="141">
        <v>0</v>
      </c>
      <c r="X367" s="142"/>
      <c r="Y367" s="148"/>
      <c r="Z367" s="260">
        <f t="shared" si="10"/>
        <v>38500000</v>
      </c>
      <c r="AA367" s="263">
        <v>38500000</v>
      </c>
      <c r="AB367" s="168">
        <v>44273</v>
      </c>
      <c r="AC367" s="168">
        <v>44279</v>
      </c>
      <c r="AD367" s="168">
        <v>44492</v>
      </c>
      <c r="AE367" s="143">
        <v>210</v>
      </c>
      <c r="AF367" s="143">
        <v>0</v>
      </c>
      <c r="AG367" s="170">
        <v>0</v>
      </c>
      <c r="AH367" s="171" t="s">
        <v>79</v>
      </c>
      <c r="AI367" s="169" t="s">
        <v>79</v>
      </c>
      <c r="AJ367" s="169" t="s">
        <v>79</v>
      </c>
      <c r="AK367" s="169" t="s">
        <v>79</v>
      </c>
      <c r="AL367" s="143" t="s">
        <v>79</v>
      </c>
      <c r="AM367" s="143" t="s">
        <v>79</v>
      </c>
      <c r="AN367" s="143" t="s">
        <v>2610</v>
      </c>
      <c r="AO367" s="143" t="s">
        <v>79</v>
      </c>
      <c r="AP367" s="144">
        <f t="shared" si="11"/>
        <v>1</v>
      </c>
      <c r="AQ367" s="35"/>
      <c r="AR367" s="35"/>
      <c r="AS367" s="35"/>
      <c r="AT367" s="35"/>
      <c r="AU367" s="35"/>
      <c r="AV367" s="35"/>
    </row>
    <row r="368" spans="1:48" s="145" customFormat="1" ht="27.95" customHeight="1" x14ac:dyDescent="0.25">
      <c r="A368" s="126" t="s">
        <v>1742</v>
      </c>
      <c r="B368" s="126">
        <v>2021</v>
      </c>
      <c r="C368" s="126" t="s">
        <v>3096</v>
      </c>
      <c r="D368" s="127" t="s">
        <v>3097</v>
      </c>
      <c r="E368" s="128" t="s">
        <v>54</v>
      </c>
      <c r="F368" s="129" t="s">
        <v>27</v>
      </c>
      <c r="G368" s="130" t="s">
        <v>75</v>
      </c>
      <c r="H368" s="131" t="s">
        <v>650</v>
      </c>
      <c r="I368" s="132" t="s">
        <v>49</v>
      </c>
      <c r="J368" s="147" t="s">
        <v>223</v>
      </c>
      <c r="K368" s="133">
        <v>57</v>
      </c>
      <c r="L368" s="134" t="str">
        <f>IF(ISERROR(VLOOKUP(K368,#REF!,2,FALSE))," ",VLOOKUP(K368,#REF!,2,FALSE))</f>
        <v xml:space="preserve"> </v>
      </c>
      <c r="M368" s="134" t="str">
        <f>IF(ISERROR(VLOOKUP(K368,#REF!,3,FALSE))," ",VLOOKUP(K368,#REF!,3,FALSE))</f>
        <v xml:space="preserve"> </v>
      </c>
      <c r="N368" s="135" t="s">
        <v>2563</v>
      </c>
      <c r="O368" s="179">
        <v>0</v>
      </c>
      <c r="P368" s="137" t="s">
        <v>2325</v>
      </c>
      <c r="Q368" s="138" t="s">
        <v>1252</v>
      </c>
      <c r="R368" s="137" t="s">
        <v>295</v>
      </c>
      <c r="S368" s="137" t="s">
        <v>79</v>
      </c>
      <c r="T368" s="139" t="s">
        <v>79</v>
      </c>
      <c r="U368" s="140" t="s">
        <v>79</v>
      </c>
      <c r="V368" s="165">
        <v>15750000</v>
      </c>
      <c r="W368" s="141">
        <v>0</v>
      </c>
      <c r="X368" s="142"/>
      <c r="Y368" s="148"/>
      <c r="Z368" s="260">
        <f t="shared" si="10"/>
        <v>15750000</v>
      </c>
      <c r="AA368" s="263">
        <v>15750000</v>
      </c>
      <c r="AB368" s="168">
        <v>44273</v>
      </c>
      <c r="AC368" s="168">
        <v>44284</v>
      </c>
      <c r="AD368" s="168">
        <v>44497</v>
      </c>
      <c r="AE368" s="143">
        <v>210</v>
      </c>
      <c r="AF368" s="143">
        <v>0</v>
      </c>
      <c r="AG368" s="170">
        <v>0</v>
      </c>
      <c r="AH368" s="171" t="s">
        <v>79</v>
      </c>
      <c r="AI368" s="169" t="s">
        <v>79</v>
      </c>
      <c r="AJ368" s="169" t="s">
        <v>79</v>
      </c>
      <c r="AK368" s="169" t="s">
        <v>79</v>
      </c>
      <c r="AL368" s="143" t="s">
        <v>79</v>
      </c>
      <c r="AM368" s="143" t="s">
        <v>79</v>
      </c>
      <c r="AN368" s="143" t="s">
        <v>2610</v>
      </c>
      <c r="AO368" s="143" t="s">
        <v>79</v>
      </c>
      <c r="AP368" s="144">
        <f t="shared" si="11"/>
        <v>1</v>
      </c>
      <c r="AQ368" s="35"/>
      <c r="AR368" s="35"/>
      <c r="AS368" s="35"/>
      <c r="AT368" s="35"/>
      <c r="AU368" s="35"/>
      <c r="AV368" s="35"/>
    </row>
    <row r="369" spans="1:48" s="145" customFormat="1" ht="27.95" customHeight="1" x14ac:dyDescent="0.25">
      <c r="A369" s="126" t="s">
        <v>1743</v>
      </c>
      <c r="B369" s="126">
        <v>2021</v>
      </c>
      <c r="C369" s="126" t="s">
        <v>3098</v>
      </c>
      <c r="D369" s="127" t="s">
        <v>3099</v>
      </c>
      <c r="E369" s="128" t="s">
        <v>54</v>
      </c>
      <c r="F369" s="129" t="s">
        <v>27</v>
      </c>
      <c r="G369" s="130" t="s">
        <v>75</v>
      </c>
      <c r="H369" s="131" t="s">
        <v>651</v>
      </c>
      <c r="I369" s="132" t="s">
        <v>49</v>
      </c>
      <c r="J369" s="147" t="s">
        <v>223</v>
      </c>
      <c r="K369" s="133">
        <v>57</v>
      </c>
      <c r="L369" s="134" t="str">
        <f>IF(ISERROR(VLOOKUP(K369,#REF!,2,FALSE))," ",VLOOKUP(K369,#REF!,2,FALSE))</f>
        <v xml:space="preserve"> </v>
      </c>
      <c r="M369" s="134" t="str">
        <f>IF(ISERROR(VLOOKUP(K369,#REF!,3,FALSE))," ",VLOOKUP(K369,#REF!,3,FALSE))</f>
        <v xml:space="preserve"> </v>
      </c>
      <c r="N369" s="135" t="s">
        <v>2553</v>
      </c>
      <c r="O369" s="179">
        <v>0</v>
      </c>
      <c r="P369" s="137" t="s">
        <v>2326</v>
      </c>
      <c r="Q369" s="138" t="s">
        <v>1253</v>
      </c>
      <c r="R369" s="137" t="s">
        <v>295</v>
      </c>
      <c r="S369" s="137" t="s">
        <v>79</v>
      </c>
      <c r="T369" s="139" t="s">
        <v>79</v>
      </c>
      <c r="U369" s="140" t="s">
        <v>79</v>
      </c>
      <c r="V369" s="165">
        <v>37275000</v>
      </c>
      <c r="W369" s="141">
        <v>0</v>
      </c>
      <c r="X369" s="142"/>
      <c r="Y369" s="148"/>
      <c r="Z369" s="260">
        <f t="shared" si="10"/>
        <v>37275000</v>
      </c>
      <c r="AA369" s="263">
        <v>25205000</v>
      </c>
      <c r="AB369" s="168">
        <v>44278</v>
      </c>
      <c r="AC369" s="168">
        <v>44284</v>
      </c>
      <c r="AD369" s="168">
        <v>44561</v>
      </c>
      <c r="AE369" s="143">
        <v>315</v>
      </c>
      <c r="AF369" s="143">
        <v>0</v>
      </c>
      <c r="AG369" s="170">
        <v>0</v>
      </c>
      <c r="AH369" s="171" t="s">
        <v>79</v>
      </c>
      <c r="AI369" s="169" t="s">
        <v>79</v>
      </c>
      <c r="AJ369" s="169" t="s">
        <v>79</v>
      </c>
      <c r="AK369" s="169" t="s">
        <v>79</v>
      </c>
      <c r="AL369" s="143" t="s">
        <v>79</v>
      </c>
      <c r="AM369" s="143" t="s">
        <v>79</v>
      </c>
      <c r="AN369" s="143" t="s">
        <v>2610</v>
      </c>
      <c r="AO369" s="143" t="s">
        <v>79</v>
      </c>
      <c r="AP369" s="144">
        <f t="shared" si="11"/>
        <v>0.67619047619047623</v>
      </c>
      <c r="AQ369" s="35"/>
      <c r="AR369" s="35"/>
      <c r="AS369" s="35"/>
      <c r="AT369" s="35"/>
      <c r="AU369" s="35"/>
      <c r="AV369" s="35"/>
    </row>
    <row r="370" spans="1:48" s="145" customFormat="1" ht="27.95" customHeight="1" x14ac:dyDescent="0.25">
      <c r="A370" s="126" t="s">
        <v>1744</v>
      </c>
      <c r="B370" s="126">
        <v>2021</v>
      </c>
      <c r="C370" s="126" t="s">
        <v>3100</v>
      </c>
      <c r="D370" s="127" t="s">
        <v>3101</v>
      </c>
      <c r="E370" s="128" t="s">
        <v>54</v>
      </c>
      <c r="F370" s="129" t="s">
        <v>27</v>
      </c>
      <c r="G370" s="130" t="s">
        <v>75</v>
      </c>
      <c r="H370" s="131" t="s">
        <v>652</v>
      </c>
      <c r="I370" s="132" t="s">
        <v>49</v>
      </c>
      <c r="J370" s="147" t="s">
        <v>223</v>
      </c>
      <c r="K370" s="133">
        <v>57</v>
      </c>
      <c r="L370" s="134" t="str">
        <f>IF(ISERROR(VLOOKUP(K370,#REF!,2,FALSE))," ",VLOOKUP(K370,#REF!,2,FALSE))</f>
        <v xml:space="preserve"> </v>
      </c>
      <c r="M370" s="134" t="str">
        <f>IF(ISERROR(VLOOKUP(K370,#REF!,3,FALSE))," ",VLOOKUP(K370,#REF!,3,FALSE))</f>
        <v xml:space="preserve"> </v>
      </c>
      <c r="N370" s="135" t="s">
        <v>2553</v>
      </c>
      <c r="O370" s="179">
        <v>0</v>
      </c>
      <c r="P370" s="137" t="s">
        <v>2327</v>
      </c>
      <c r="Q370" s="138" t="s">
        <v>1254</v>
      </c>
      <c r="R370" s="137" t="s">
        <v>295</v>
      </c>
      <c r="S370" s="137" t="s">
        <v>79</v>
      </c>
      <c r="T370" s="139" t="s">
        <v>79</v>
      </c>
      <c r="U370" s="140" t="s">
        <v>79</v>
      </c>
      <c r="V370" s="165">
        <v>44835000</v>
      </c>
      <c r="W370" s="141">
        <v>-6262667</v>
      </c>
      <c r="X370" s="142"/>
      <c r="Y370" s="148"/>
      <c r="Z370" s="260">
        <f t="shared" si="10"/>
        <v>38572333</v>
      </c>
      <c r="AA370" s="263">
        <v>34302333</v>
      </c>
      <c r="AB370" s="168">
        <v>44280</v>
      </c>
      <c r="AC370" s="168">
        <v>44285</v>
      </c>
      <c r="AD370" s="168">
        <v>44575</v>
      </c>
      <c r="AE370" s="143">
        <v>315</v>
      </c>
      <c r="AF370" s="143">
        <v>1</v>
      </c>
      <c r="AG370" s="170">
        <v>14</v>
      </c>
      <c r="AH370" s="171" t="s">
        <v>79</v>
      </c>
      <c r="AI370" s="169" t="s">
        <v>79</v>
      </c>
      <c r="AJ370" s="169" t="s">
        <v>79</v>
      </c>
      <c r="AK370" s="169" t="s">
        <v>79</v>
      </c>
      <c r="AL370" s="143" t="s">
        <v>79</v>
      </c>
      <c r="AM370" s="143" t="s">
        <v>79</v>
      </c>
      <c r="AN370" s="143" t="s">
        <v>2610</v>
      </c>
      <c r="AO370" s="143" t="s">
        <v>79</v>
      </c>
      <c r="AP370" s="144">
        <f t="shared" si="11"/>
        <v>0.88929889203227608</v>
      </c>
      <c r="AQ370" s="35"/>
      <c r="AR370" s="35"/>
      <c r="AS370" s="35"/>
      <c r="AT370" s="35"/>
      <c r="AU370" s="35"/>
      <c r="AV370" s="35"/>
    </row>
    <row r="371" spans="1:48" s="145" customFormat="1" ht="27.95" customHeight="1" x14ac:dyDescent="0.25">
      <c r="A371" s="126" t="s">
        <v>1745</v>
      </c>
      <c r="B371" s="126">
        <v>2021</v>
      </c>
      <c r="C371" s="126" t="s">
        <v>3102</v>
      </c>
      <c r="D371" s="127" t="s">
        <v>3103</v>
      </c>
      <c r="E371" s="128" t="s">
        <v>54</v>
      </c>
      <c r="F371" s="129" t="s">
        <v>27</v>
      </c>
      <c r="G371" s="130" t="s">
        <v>75</v>
      </c>
      <c r="H371" s="131" t="s">
        <v>653</v>
      </c>
      <c r="I371" s="132" t="s">
        <v>49</v>
      </c>
      <c r="J371" s="147" t="s">
        <v>223</v>
      </c>
      <c r="K371" s="133">
        <v>57</v>
      </c>
      <c r="L371" s="134" t="str">
        <f>IF(ISERROR(VLOOKUP(K371,#REF!,2,FALSE))," ",VLOOKUP(K371,#REF!,2,FALSE))</f>
        <v xml:space="preserve"> </v>
      </c>
      <c r="M371" s="134" t="str">
        <f>IF(ISERROR(VLOOKUP(K371,#REF!,3,FALSE))," ",VLOOKUP(K371,#REF!,3,FALSE))</f>
        <v xml:space="preserve"> </v>
      </c>
      <c r="N371" s="135" t="s">
        <v>2563</v>
      </c>
      <c r="O371" s="179">
        <v>0</v>
      </c>
      <c r="P371" s="137" t="s">
        <v>2328</v>
      </c>
      <c r="Q371" s="138" t="s">
        <v>1255</v>
      </c>
      <c r="R371" s="137" t="s">
        <v>295</v>
      </c>
      <c r="S371" s="137" t="s">
        <v>79</v>
      </c>
      <c r="T371" s="139" t="s">
        <v>79</v>
      </c>
      <c r="U371" s="140" t="s">
        <v>79</v>
      </c>
      <c r="V371" s="165">
        <v>29890000</v>
      </c>
      <c r="W371" s="141">
        <v>0</v>
      </c>
      <c r="X371" s="142">
        <v>1</v>
      </c>
      <c r="Y371" s="148">
        <v>9251667</v>
      </c>
      <c r="Z371" s="260">
        <f t="shared" si="10"/>
        <v>39141667</v>
      </c>
      <c r="AA371" s="263">
        <v>34871667</v>
      </c>
      <c r="AB371" s="168">
        <v>44278</v>
      </c>
      <c r="AC371" s="168">
        <v>44281</v>
      </c>
      <c r="AD371" s="168">
        <v>44561</v>
      </c>
      <c r="AE371" s="143">
        <v>210</v>
      </c>
      <c r="AF371" s="143">
        <v>1</v>
      </c>
      <c r="AG371" s="170">
        <v>65</v>
      </c>
      <c r="AH371" s="171" t="s">
        <v>79</v>
      </c>
      <c r="AI371" s="169" t="s">
        <v>79</v>
      </c>
      <c r="AJ371" s="169" t="s">
        <v>79</v>
      </c>
      <c r="AK371" s="169" t="s">
        <v>79</v>
      </c>
      <c r="AL371" s="143" t="s">
        <v>79</v>
      </c>
      <c r="AM371" s="143" t="s">
        <v>79</v>
      </c>
      <c r="AN371" s="143" t="s">
        <v>2610</v>
      </c>
      <c r="AO371" s="143" t="s">
        <v>79</v>
      </c>
      <c r="AP371" s="144">
        <f t="shared" si="11"/>
        <v>0.89090909183811717</v>
      </c>
      <c r="AQ371" s="35"/>
      <c r="AR371" s="35"/>
      <c r="AS371" s="35"/>
      <c r="AT371" s="35"/>
      <c r="AU371" s="35"/>
      <c r="AV371" s="35"/>
    </row>
    <row r="372" spans="1:48" s="145" customFormat="1" ht="27.95" customHeight="1" x14ac:dyDescent="0.25">
      <c r="A372" s="126" t="s">
        <v>1746</v>
      </c>
      <c r="B372" s="126">
        <v>2021</v>
      </c>
      <c r="C372" s="126" t="s">
        <v>3104</v>
      </c>
      <c r="D372" s="127" t="s">
        <v>3105</v>
      </c>
      <c r="E372" s="128" t="s">
        <v>54</v>
      </c>
      <c r="F372" s="129" t="s">
        <v>27</v>
      </c>
      <c r="G372" s="130" t="s">
        <v>75</v>
      </c>
      <c r="H372" s="131" t="s">
        <v>654</v>
      </c>
      <c r="I372" s="132" t="s">
        <v>49</v>
      </c>
      <c r="J372" s="147" t="s">
        <v>223</v>
      </c>
      <c r="K372" s="133">
        <v>57</v>
      </c>
      <c r="L372" s="134" t="str">
        <f>IF(ISERROR(VLOOKUP(K372,#REF!,2,FALSE))," ",VLOOKUP(K372,#REF!,2,FALSE))</f>
        <v xml:space="preserve"> </v>
      </c>
      <c r="M372" s="134" t="str">
        <f>IF(ISERROR(VLOOKUP(K372,#REF!,3,FALSE))," ",VLOOKUP(K372,#REF!,3,FALSE))</f>
        <v xml:space="preserve"> </v>
      </c>
      <c r="N372" s="135" t="s">
        <v>2553</v>
      </c>
      <c r="O372" s="179">
        <v>0</v>
      </c>
      <c r="P372" s="137" t="s">
        <v>2329</v>
      </c>
      <c r="Q372" s="138" t="s">
        <v>1256</v>
      </c>
      <c r="R372" s="137" t="s">
        <v>295</v>
      </c>
      <c r="S372" s="137" t="s">
        <v>79</v>
      </c>
      <c r="T372" s="139" t="s">
        <v>79</v>
      </c>
      <c r="U372" s="140" t="s">
        <v>79</v>
      </c>
      <c r="V372" s="165">
        <v>37275000</v>
      </c>
      <c r="W372" s="141">
        <v>-5088333</v>
      </c>
      <c r="X372" s="142"/>
      <c r="Y372" s="148"/>
      <c r="Z372" s="260">
        <f t="shared" si="10"/>
        <v>32186667</v>
      </c>
      <c r="AA372" s="263">
        <v>28636667</v>
      </c>
      <c r="AB372" s="168">
        <v>44280</v>
      </c>
      <c r="AC372" s="168">
        <v>44284</v>
      </c>
      <c r="AD372" s="168">
        <v>44561</v>
      </c>
      <c r="AE372" s="143">
        <v>315</v>
      </c>
      <c r="AF372" s="143">
        <v>0</v>
      </c>
      <c r="AG372" s="170">
        <v>0</v>
      </c>
      <c r="AH372" s="171" t="s">
        <v>79</v>
      </c>
      <c r="AI372" s="169" t="s">
        <v>79</v>
      </c>
      <c r="AJ372" s="169" t="s">
        <v>79</v>
      </c>
      <c r="AK372" s="169" t="s">
        <v>79</v>
      </c>
      <c r="AL372" s="143" t="s">
        <v>79</v>
      </c>
      <c r="AM372" s="143" t="s">
        <v>79</v>
      </c>
      <c r="AN372" s="143" t="s">
        <v>2610</v>
      </c>
      <c r="AO372" s="143" t="s">
        <v>79</v>
      </c>
      <c r="AP372" s="144">
        <f t="shared" si="11"/>
        <v>0.88970588349517521</v>
      </c>
      <c r="AQ372" s="35"/>
      <c r="AR372" s="35"/>
      <c r="AS372" s="35"/>
      <c r="AT372" s="35"/>
      <c r="AU372" s="35"/>
      <c r="AV372" s="35"/>
    </row>
    <row r="373" spans="1:48" s="145" customFormat="1" ht="27.95" customHeight="1" x14ac:dyDescent="0.25">
      <c r="A373" s="126" t="s">
        <v>1747</v>
      </c>
      <c r="B373" s="126">
        <v>2021</v>
      </c>
      <c r="C373" s="126" t="s">
        <v>3106</v>
      </c>
      <c r="D373" s="127" t="s">
        <v>3107</v>
      </c>
      <c r="E373" s="128" t="s">
        <v>54</v>
      </c>
      <c r="F373" s="129" t="s">
        <v>27</v>
      </c>
      <c r="G373" s="130" t="s">
        <v>75</v>
      </c>
      <c r="H373" s="131" t="s">
        <v>655</v>
      </c>
      <c r="I373" s="132" t="s">
        <v>49</v>
      </c>
      <c r="J373" s="147" t="s">
        <v>223</v>
      </c>
      <c r="K373" s="133">
        <v>1</v>
      </c>
      <c r="L373" s="134" t="str">
        <f>IF(ISERROR(VLOOKUP(K373,#REF!,2,FALSE))," ",VLOOKUP(K373,#REF!,2,FALSE))</f>
        <v xml:space="preserve"> </v>
      </c>
      <c r="M373" s="134" t="str">
        <f>IF(ISERROR(VLOOKUP(K373,#REF!,3,FALSE))," ",VLOOKUP(K373,#REF!,3,FALSE))</f>
        <v xml:space="preserve"> </v>
      </c>
      <c r="N373" s="135" t="s">
        <v>2554</v>
      </c>
      <c r="O373" s="179">
        <v>0</v>
      </c>
      <c r="P373" s="137" t="s">
        <v>2330</v>
      </c>
      <c r="Q373" s="138" t="s">
        <v>1257</v>
      </c>
      <c r="R373" s="137" t="s">
        <v>295</v>
      </c>
      <c r="S373" s="137" t="s">
        <v>79</v>
      </c>
      <c r="T373" s="139" t="s">
        <v>79</v>
      </c>
      <c r="U373" s="140" t="s">
        <v>79</v>
      </c>
      <c r="V373" s="165">
        <v>46970000</v>
      </c>
      <c r="W373" s="141">
        <v>0</v>
      </c>
      <c r="X373" s="142"/>
      <c r="Y373" s="148"/>
      <c r="Z373" s="260">
        <f t="shared" si="10"/>
        <v>46970000</v>
      </c>
      <c r="AA373" s="263">
        <v>34444667</v>
      </c>
      <c r="AB373" s="168">
        <v>44280</v>
      </c>
      <c r="AC373" s="168">
        <v>44284</v>
      </c>
      <c r="AD373" s="168">
        <v>44561</v>
      </c>
      <c r="AE373" s="143">
        <v>365</v>
      </c>
      <c r="AF373" s="143">
        <v>0</v>
      </c>
      <c r="AG373" s="170">
        <v>0</v>
      </c>
      <c r="AH373" s="171" t="s">
        <v>79</v>
      </c>
      <c r="AI373" s="169" t="s">
        <v>79</v>
      </c>
      <c r="AJ373" s="169" t="s">
        <v>79</v>
      </c>
      <c r="AK373" s="169" t="s">
        <v>79</v>
      </c>
      <c r="AL373" s="143" t="s">
        <v>79</v>
      </c>
      <c r="AM373" s="143" t="s">
        <v>79</v>
      </c>
      <c r="AN373" s="143" t="s">
        <v>2610</v>
      </c>
      <c r="AO373" s="143" t="s">
        <v>79</v>
      </c>
      <c r="AP373" s="144">
        <f t="shared" si="11"/>
        <v>0.73333334043006171</v>
      </c>
      <c r="AQ373" s="35"/>
      <c r="AR373" s="35"/>
      <c r="AS373" s="35"/>
      <c r="AT373" s="35"/>
      <c r="AU373" s="35"/>
      <c r="AV373" s="35"/>
    </row>
    <row r="374" spans="1:48" s="145" customFormat="1" ht="27.95" customHeight="1" x14ac:dyDescent="0.25">
      <c r="A374" s="126" t="s">
        <v>1748</v>
      </c>
      <c r="B374" s="126">
        <v>2021</v>
      </c>
      <c r="C374" s="126" t="s">
        <v>3108</v>
      </c>
      <c r="D374" s="127" t="s">
        <v>3109</v>
      </c>
      <c r="E374" s="128" t="s">
        <v>54</v>
      </c>
      <c r="F374" s="129" t="s">
        <v>27</v>
      </c>
      <c r="G374" s="130" t="s">
        <v>75</v>
      </c>
      <c r="H374" s="131" t="s">
        <v>656</v>
      </c>
      <c r="I374" s="132" t="s">
        <v>49</v>
      </c>
      <c r="J374" s="147" t="s">
        <v>223</v>
      </c>
      <c r="K374" s="133">
        <v>57</v>
      </c>
      <c r="L374" s="134" t="str">
        <f>IF(ISERROR(VLOOKUP(K374,#REF!,2,FALSE))," ",VLOOKUP(K374,#REF!,2,FALSE))</f>
        <v xml:space="preserve"> </v>
      </c>
      <c r="M374" s="134" t="str">
        <f>IF(ISERROR(VLOOKUP(K374,#REF!,3,FALSE))," ",VLOOKUP(K374,#REF!,3,FALSE))</f>
        <v xml:space="preserve"> </v>
      </c>
      <c r="N374" s="135" t="s">
        <v>2563</v>
      </c>
      <c r="O374" s="179">
        <v>0</v>
      </c>
      <c r="P374" s="137" t="s">
        <v>2331</v>
      </c>
      <c r="Q374" s="138" t="s">
        <v>1258</v>
      </c>
      <c r="R374" s="137" t="s">
        <v>295</v>
      </c>
      <c r="S374" s="137" t="s">
        <v>79</v>
      </c>
      <c r="T374" s="139" t="s">
        <v>79</v>
      </c>
      <c r="U374" s="140" t="s">
        <v>79</v>
      </c>
      <c r="V374" s="163">
        <v>24850000</v>
      </c>
      <c r="W374" s="141">
        <v>0</v>
      </c>
      <c r="X374" s="142">
        <v>1</v>
      </c>
      <c r="Y374" s="148">
        <v>7336667</v>
      </c>
      <c r="Z374" s="260">
        <f t="shared" si="10"/>
        <v>32186667</v>
      </c>
      <c r="AA374" s="263">
        <v>28636667</v>
      </c>
      <c r="AB374" s="168">
        <v>44280</v>
      </c>
      <c r="AC374" s="168">
        <v>44284</v>
      </c>
      <c r="AD374" s="168">
        <v>44561</v>
      </c>
      <c r="AE374" s="143">
        <v>210</v>
      </c>
      <c r="AF374" s="143">
        <v>1</v>
      </c>
      <c r="AG374" s="170">
        <v>62</v>
      </c>
      <c r="AH374" s="171" t="s">
        <v>79</v>
      </c>
      <c r="AI374" s="169" t="s">
        <v>79</v>
      </c>
      <c r="AJ374" s="169" t="s">
        <v>79</v>
      </c>
      <c r="AK374" s="169" t="s">
        <v>79</v>
      </c>
      <c r="AL374" s="143" t="s">
        <v>79</v>
      </c>
      <c r="AM374" s="143" t="s">
        <v>79</v>
      </c>
      <c r="AN374" s="143" t="s">
        <v>2610</v>
      </c>
      <c r="AO374" s="143" t="s">
        <v>79</v>
      </c>
      <c r="AP374" s="144">
        <f t="shared" si="11"/>
        <v>0.88970588349517521</v>
      </c>
      <c r="AQ374" s="35"/>
      <c r="AR374" s="35"/>
      <c r="AS374" s="35"/>
      <c r="AT374" s="35"/>
      <c r="AU374" s="35"/>
      <c r="AV374" s="35"/>
    </row>
    <row r="375" spans="1:48" s="145" customFormat="1" ht="27.95" customHeight="1" x14ac:dyDescent="0.25">
      <c r="A375" s="126" t="s">
        <v>1749</v>
      </c>
      <c r="B375" s="126">
        <v>2021</v>
      </c>
      <c r="C375" s="126" t="s">
        <v>3110</v>
      </c>
      <c r="D375" s="127" t="s">
        <v>3111</v>
      </c>
      <c r="E375" s="128" t="s">
        <v>54</v>
      </c>
      <c r="F375" s="129" t="s">
        <v>27</v>
      </c>
      <c r="G375" s="130" t="s">
        <v>75</v>
      </c>
      <c r="H375" s="131" t="s">
        <v>657</v>
      </c>
      <c r="I375" s="132" t="s">
        <v>49</v>
      </c>
      <c r="J375" s="147" t="s">
        <v>223</v>
      </c>
      <c r="K375" s="133">
        <v>57</v>
      </c>
      <c r="L375" s="134" t="str">
        <f>IF(ISERROR(VLOOKUP(K375,#REF!,2,FALSE))," ",VLOOKUP(K375,#REF!,2,FALSE))</f>
        <v xml:space="preserve"> </v>
      </c>
      <c r="M375" s="134" t="str">
        <f>IF(ISERROR(VLOOKUP(K375,#REF!,3,FALSE))," ",VLOOKUP(K375,#REF!,3,FALSE))</f>
        <v xml:space="preserve"> </v>
      </c>
      <c r="N375" s="135" t="s">
        <v>2553</v>
      </c>
      <c r="O375" s="179">
        <v>0</v>
      </c>
      <c r="P375" s="137" t="s">
        <v>2332</v>
      </c>
      <c r="Q375" s="138" t="s">
        <v>1259</v>
      </c>
      <c r="R375" s="137" t="s">
        <v>295</v>
      </c>
      <c r="S375" s="137" t="s">
        <v>79</v>
      </c>
      <c r="T375" s="139" t="s">
        <v>79</v>
      </c>
      <c r="U375" s="140" t="s">
        <v>79</v>
      </c>
      <c r="V375" s="165">
        <v>42700000</v>
      </c>
      <c r="W375" s="141">
        <v>-3985333</v>
      </c>
      <c r="X375" s="142"/>
      <c r="Y375" s="148"/>
      <c r="Z375" s="260">
        <f t="shared" si="10"/>
        <v>38714667</v>
      </c>
      <c r="AA375" s="263">
        <v>34444667</v>
      </c>
      <c r="AB375" s="168">
        <v>44280</v>
      </c>
      <c r="AC375" s="168">
        <v>44284</v>
      </c>
      <c r="AD375" s="168">
        <v>44561</v>
      </c>
      <c r="AE375" s="143">
        <v>300</v>
      </c>
      <c r="AF375" s="143">
        <v>0</v>
      </c>
      <c r="AG375" s="170">
        <v>0</v>
      </c>
      <c r="AH375" s="171" t="s">
        <v>79</v>
      </c>
      <c r="AI375" s="169" t="s">
        <v>79</v>
      </c>
      <c r="AJ375" s="169" t="s">
        <v>79</v>
      </c>
      <c r="AK375" s="169" t="s">
        <v>79</v>
      </c>
      <c r="AL375" s="143" t="s">
        <v>79</v>
      </c>
      <c r="AM375" s="143" t="s">
        <v>79</v>
      </c>
      <c r="AN375" s="143" t="s">
        <v>2610</v>
      </c>
      <c r="AO375" s="143" t="s">
        <v>79</v>
      </c>
      <c r="AP375" s="144">
        <f t="shared" si="11"/>
        <v>0.88970588330257372</v>
      </c>
      <c r="AQ375" s="35"/>
      <c r="AR375" s="35"/>
      <c r="AS375" s="35"/>
      <c r="AT375" s="35"/>
      <c r="AU375" s="35"/>
      <c r="AV375" s="35"/>
    </row>
    <row r="376" spans="1:48" s="145" customFormat="1" ht="27.95" customHeight="1" x14ac:dyDescent="0.25">
      <c r="A376" s="126" t="s">
        <v>1750</v>
      </c>
      <c r="B376" s="126">
        <v>2021</v>
      </c>
      <c r="C376" s="126" t="s">
        <v>3112</v>
      </c>
      <c r="D376" s="127" t="s">
        <v>3113</v>
      </c>
      <c r="E376" s="128" t="s">
        <v>54</v>
      </c>
      <c r="F376" s="129" t="s">
        <v>27</v>
      </c>
      <c r="G376" s="130" t="s">
        <v>75</v>
      </c>
      <c r="H376" s="131" t="s">
        <v>658</v>
      </c>
      <c r="I376" s="132" t="s">
        <v>49</v>
      </c>
      <c r="J376" s="147" t="s">
        <v>223</v>
      </c>
      <c r="K376" s="133">
        <v>57</v>
      </c>
      <c r="L376" s="134" t="str">
        <f>IF(ISERROR(VLOOKUP(K376,#REF!,2,FALSE))," ",VLOOKUP(K376,#REF!,2,FALSE))</f>
        <v xml:space="preserve"> </v>
      </c>
      <c r="M376" s="134" t="str">
        <f>IF(ISERROR(VLOOKUP(K376,#REF!,3,FALSE))," ",VLOOKUP(K376,#REF!,3,FALSE))</f>
        <v xml:space="preserve"> </v>
      </c>
      <c r="N376" s="135" t="s">
        <v>2563</v>
      </c>
      <c r="O376" s="179">
        <v>0</v>
      </c>
      <c r="P376" s="137" t="s">
        <v>2333</v>
      </c>
      <c r="Q376" s="138" t="s">
        <v>1260</v>
      </c>
      <c r="R376" s="137" t="s">
        <v>295</v>
      </c>
      <c r="S376" s="137" t="s">
        <v>79</v>
      </c>
      <c r="T376" s="139" t="s">
        <v>79</v>
      </c>
      <c r="U376" s="140" t="s">
        <v>79</v>
      </c>
      <c r="V376" s="163">
        <v>15750000</v>
      </c>
      <c r="W376" s="141">
        <v>0</v>
      </c>
      <c r="X376" s="142">
        <v>1</v>
      </c>
      <c r="Y376" s="148">
        <v>3975000</v>
      </c>
      <c r="Z376" s="260">
        <f t="shared" si="10"/>
        <v>19725000</v>
      </c>
      <c r="AA376" s="263">
        <v>17475000</v>
      </c>
      <c r="AB376" s="168">
        <v>44285</v>
      </c>
      <c r="AC376" s="168">
        <v>44294</v>
      </c>
      <c r="AD376" s="168">
        <v>44561</v>
      </c>
      <c r="AE376" s="143">
        <v>210</v>
      </c>
      <c r="AF376" s="143">
        <v>1</v>
      </c>
      <c r="AG376" s="170">
        <v>53</v>
      </c>
      <c r="AH376" s="171" t="s">
        <v>79</v>
      </c>
      <c r="AI376" s="169" t="s">
        <v>79</v>
      </c>
      <c r="AJ376" s="169" t="s">
        <v>79</v>
      </c>
      <c r="AK376" s="169" t="s">
        <v>79</v>
      </c>
      <c r="AL376" s="143" t="s">
        <v>79</v>
      </c>
      <c r="AM376" s="143" t="s">
        <v>79</v>
      </c>
      <c r="AN376" s="143" t="s">
        <v>2610</v>
      </c>
      <c r="AO376" s="143" t="s">
        <v>79</v>
      </c>
      <c r="AP376" s="144">
        <f t="shared" si="11"/>
        <v>0.88593155893536124</v>
      </c>
      <c r="AQ376" s="35"/>
      <c r="AR376" s="35"/>
      <c r="AS376" s="35"/>
      <c r="AT376" s="35"/>
      <c r="AU376" s="35"/>
      <c r="AV376" s="35"/>
    </row>
    <row r="377" spans="1:48" s="145" customFormat="1" ht="27.95" customHeight="1" x14ac:dyDescent="0.25">
      <c r="A377" s="126" t="s">
        <v>1751</v>
      </c>
      <c r="B377" s="126">
        <v>2021</v>
      </c>
      <c r="C377" s="126" t="s">
        <v>3114</v>
      </c>
      <c r="D377" s="127" t="s">
        <v>3115</v>
      </c>
      <c r="E377" s="128" t="s">
        <v>54</v>
      </c>
      <c r="F377" s="129" t="s">
        <v>27</v>
      </c>
      <c r="G377" s="130" t="s">
        <v>75</v>
      </c>
      <c r="H377" s="131" t="s">
        <v>659</v>
      </c>
      <c r="I377" s="132" t="s">
        <v>49</v>
      </c>
      <c r="J377" s="147" t="s">
        <v>223</v>
      </c>
      <c r="K377" s="133">
        <v>57</v>
      </c>
      <c r="L377" s="134" t="str">
        <f>IF(ISERROR(VLOOKUP(K377,#REF!,2,FALSE))," ",VLOOKUP(K377,#REF!,2,FALSE))</f>
        <v xml:space="preserve"> </v>
      </c>
      <c r="M377" s="134" t="str">
        <f>IF(ISERROR(VLOOKUP(K377,#REF!,3,FALSE))," ",VLOOKUP(K377,#REF!,3,FALSE))</f>
        <v xml:space="preserve"> </v>
      </c>
      <c r="N377" s="135" t="s">
        <v>2553</v>
      </c>
      <c r="O377" s="179">
        <v>0</v>
      </c>
      <c r="P377" s="137" t="s">
        <v>2334</v>
      </c>
      <c r="Q377" s="138" t="s">
        <v>1261</v>
      </c>
      <c r="R377" s="137" t="s">
        <v>295</v>
      </c>
      <c r="S377" s="137" t="s">
        <v>79</v>
      </c>
      <c r="T377" s="139" t="s">
        <v>79</v>
      </c>
      <c r="U377" s="140" t="s">
        <v>79</v>
      </c>
      <c r="V377" s="165">
        <v>42700000</v>
      </c>
      <c r="W377" s="141">
        <v>0</v>
      </c>
      <c r="X377" s="142"/>
      <c r="Y377" s="148"/>
      <c r="Z377" s="260">
        <f t="shared" si="10"/>
        <v>42700000</v>
      </c>
      <c r="AA377" s="263">
        <v>32594333</v>
      </c>
      <c r="AB377" s="168">
        <v>44285</v>
      </c>
      <c r="AC377" s="168">
        <v>44298</v>
      </c>
      <c r="AD377" s="168">
        <v>44575</v>
      </c>
      <c r="AE377" s="143">
        <v>300</v>
      </c>
      <c r="AF377" s="143">
        <v>1</v>
      </c>
      <c r="AG377" s="170">
        <v>14</v>
      </c>
      <c r="AH377" s="171" t="s">
        <v>79</v>
      </c>
      <c r="AI377" s="169" t="s">
        <v>79</v>
      </c>
      <c r="AJ377" s="169" t="s">
        <v>79</v>
      </c>
      <c r="AK377" s="169" t="s">
        <v>79</v>
      </c>
      <c r="AL377" s="143" t="s">
        <v>79</v>
      </c>
      <c r="AM377" s="143" t="s">
        <v>79</v>
      </c>
      <c r="AN377" s="143" t="s">
        <v>2610</v>
      </c>
      <c r="AO377" s="143" t="s">
        <v>79</v>
      </c>
      <c r="AP377" s="144">
        <f t="shared" si="11"/>
        <v>0.76333332552693212</v>
      </c>
      <c r="AQ377" s="35"/>
      <c r="AR377" s="35"/>
      <c r="AS377" s="35"/>
      <c r="AT377" s="35"/>
      <c r="AU377" s="35"/>
      <c r="AV377" s="35"/>
    </row>
    <row r="378" spans="1:48" s="145" customFormat="1" ht="27.95" customHeight="1" x14ac:dyDescent="0.25">
      <c r="A378" s="126" t="s">
        <v>1752</v>
      </c>
      <c r="B378" s="126">
        <v>2021</v>
      </c>
      <c r="C378" s="126" t="s">
        <v>3116</v>
      </c>
      <c r="D378" s="127" t="s">
        <v>3117</v>
      </c>
      <c r="E378" s="128" t="s">
        <v>54</v>
      </c>
      <c r="F378" s="129" t="s">
        <v>27</v>
      </c>
      <c r="G378" s="130" t="s">
        <v>75</v>
      </c>
      <c r="H378" s="131" t="s">
        <v>660</v>
      </c>
      <c r="I378" s="132" t="s">
        <v>49</v>
      </c>
      <c r="J378" s="147" t="s">
        <v>223</v>
      </c>
      <c r="K378" s="133">
        <v>30</v>
      </c>
      <c r="L378" s="134" t="str">
        <f>IF(ISERROR(VLOOKUP(K378,#REF!,2,FALSE))," ",VLOOKUP(K378,#REF!,2,FALSE))</f>
        <v xml:space="preserve"> </v>
      </c>
      <c r="M378" s="134" t="str">
        <f>IF(ISERROR(VLOOKUP(K378,#REF!,3,FALSE))," ",VLOOKUP(K378,#REF!,3,FALSE))</f>
        <v xml:space="preserve"> </v>
      </c>
      <c r="N378" s="135" t="s">
        <v>2567</v>
      </c>
      <c r="O378" s="179">
        <v>0</v>
      </c>
      <c r="P378" s="137" t="s">
        <v>2335</v>
      </c>
      <c r="Q378" s="138" t="s">
        <v>1262</v>
      </c>
      <c r="R378" s="137" t="s">
        <v>295</v>
      </c>
      <c r="S378" s="137" t="s">
        <v>79</v>
      </c>
      <c r="T378" s="139" t="s">
        <v>79</v>
      </c>
      <c r="U378" s="140" t="s">
        <v>79</v>
      </c>
      <c r="V378" s="165">
        <v>38280000</v>
      </c>
      <c r="W378" s="141">
        <v>0</v>
      </c>
      <c r="X378" s="142">
        <v>1</v>
      </c>
      <c r="Y378" s="148">
        <v>17438667</v>
      </c>
      <c r="Z378" s="260">
        <f t="shared" si="10"/>
        <v>55718667</v>
      </c>
      <c r="AA378" s="263">
        <v>49338667</v>
      </c>
      <c r="AB378" s="168">
        <v>44286</v>
      </c>
      <c r="AC378" s="168">
        <v>44295</v>
      </c>
      <c r="AD378" s="168">
        <v>44561</v>
      </c>
      <c r="AE378" s="143">
        <v>180</v>
      </c>
      <c r="AF378" s="143">
        <v>1</v>
      </c>
      <c r="AG378" s="170">
        <v>82</v>
      </c>
      <c r="AH378" s="171" t="s">
        <v>79</v>
      </c>
      <c r="AI378" s="169" t="s">
        <v>79</v>
      </c>
      <c r="AJ378" s="169" t="s">
        <v>79</v>
      </c>
      <c r="AK378" s="169" t="s">
        <v>79</v>
      </c>
      <c r="AL378" s="143" t="s">
        <v>79</v>
      </c>
      <c r="AM378" s="143" t="s">
        <v>79</v>
      </c>
      <c r="AN378" s="143" t="s">
        <v>2610</v>
      </c>
      <c r="AO378" s="143" t="s">
        <v>79</v>
      </c>
      <c r="AP378" s="144">
        <f t="shared" si="11"/>
        <v>0.88549618389111862</v>
      </c>
      <c r="AQ378" s="35"/>
      <c r="AR378" s="35"/>
      <c r="AS378" s="35"/>
      <c r="AT378" s="35"/>
      <c r="AU378" s="35"/>
      <c r="AV378" s="35"/>
    </row>
    <row r="379" spans="1:48" s="145" customFormat="1" ht="27.95" customHeight="1" x14ac:dyDescent="0.25">
      <c r="A379" s="126" t="s">
        <v>1753</v>
      </c>
      <c r="B379" s="126">
        <v>2021</v>
      </c>
      <c r="C379" s="126" t="s">
        <v>3118</v>
      </c>
      <c r="D379" s="127" t="s">
        <v>3119</v>
      </c>
      <c r="E379" s="128" t="s">
        <v>54</v>
      </c>
      <c r="F379" s="129" t="s">
        <v>27</v>
      </c>
      <c r="G379" s="130" t="s">
        <v>75</v>
      </c>
      <c r="H379" s="131" t="s">
        <v>661</v>
      </c>
      <c r="I379" s="132" t="s">
        <v>49</v>
      </c>
      <c r="J379" s="147" t="s">
        <v>223</v>
      </c>
      <c r="K379" s="133">
        <v>57</v>
      </c>
      <c r="L379" s="134" t="str">
        <f>IF(ISERROR(VLOOKUP(K379,#REF!,2,FALSE))," ",VLOOKUP(K379,#REF!,2,FALSE))</f>
        <v xml:space="preserve"> </v>
      </c>
      <c r="M379" s="134" t="str">
        <f>IF(ISERROR(VLOOKUP(K379,#REF!,3,FALSE))," ",VLOOKUP(K379,#REF!,3,FALSE))</f>
        <v xml:space="preserve"> </v>
      </c>
      <c r="N379" s="135" t="s">
        <v>2563</v>
      </c>
      <c r="O379" s="179">
        <v>0</v>
      </c>
      <c r="P379" s="137" t="s">
        <v>2336</v>
      </c>
      <c r="Q379" s="138" t="s">
        <v>1263</v>
      </c>
      <c r="R379" s="137" t="s">
        <v>295</v>
      </c>
      <c r="S379" s="137" t="s">
        <v>79</v>
      </c>
      <c r="T379" s="139" t="s">
        <v>79</v>
      </c>
      <c r="U379" s="140" t="s">
        <v>79</v>
      </c>
      <c r="V379" s="163">
        <v>15750000</v>
      </c>
      <c r="W379" s="141">
        <v>0</v>
      </c>
      <c r="X379" s="142">
        <v>1</v>
      </c>
      <c r="Y379" s="148">
        <v>3750000</v>
      </c>
      <c r="Z379" s="260">
        <f t="shared" si="10"/>
        <v>19500000</v>
      </c>
      <c r="AA379" s="263">
        <v>17175000</v>
      </c>
      <c r="AB379" s="168">
        <v>44286</v>
      </c>
      <c r="AC379" s="168">
        <v>44298</v>
      </c>
      <c r="AD379" s="168">
        <v>44561</v>
      </c>
      <c r="AE379" s="143">
        <v>210</v>
      </c>
      <c r="AF379" s="143">
        <v>1</v>
      </c>
      <c r="AG379" s="170">
        <v>50</v>
      </c>
      <c r="AH379" s="171" t="s">
        <v>79</v>
      </c>
      <c r="AI379" s="169" t="s">
        <v>79</v>
      </c>
      <c r="AJ379" s="169" t="s">
        <v>79</v>
      </c>
      <c r="AK379" s="169" t="s">
        <v>79</v>
      </c>
      <c r="AL379" s="143" t="s">
        <v>79</v>
      </c>
      <c r="AM379" s="143" t="s">
        <v>79</v>
      </c>
      <c r="AN379" s="143" t="s">
        <v>2610</v>
      </c>
      <c r="AO379" s="143" t="s">
        <v>79</v>
      </c>
      <c r="AP379" s="144">
        <f t="shared" si="11"/>
        <v>0.88076923076923075</v>
      </c>
      <c r="AQ379" s="35"/>
      <c r="AR379" s="35"/>
      <c r="AS379" s="35"/>
      <c r="AT379" s="35"/>
      <c r="AU379" s="35"/>
      <c r="AV379" s="35"/>
    </row>
    <row r="380" spans="1:48" s="145" customFormat="1" ht="27.95" customHeight="1" x14ac:dyDescent="0.25">
      <c r="A380" s="126" t="s">
        <v>1754</v>
      </c>
      <c r="B380" s="126">
        <v>2021</v>
      </c>
      <c r="C380" s="126" t="s">
        <v>3120</v>
      </c>
      <c r="D380" s="127" t="s">
        <v>3121</v>
      </c>
      <c r="E380" s="128" t="s">
        <v>54</v>
      </c>
      <c r="F380" s="129" t="s">
        <v>27</v>
      </c>
      <c r="G380" s="130" t="s">
        <v>75</v>
      </c>
      <c r="H380" s="131" t="s">
        <v>662</v>
      </c>
      <c r="I380" s="132" t="s">
        <v>49</v>
      </c>
      <c r="J380" s="147" t="s">
        <v>223</v>
      </c>
      <c r="K380" s="133">
        <v>57</v>
      </c>
      <c r="L380" s="134" t="str">
        <f>IF(ISERROR(VLOOKUP(K380,#REF!,2,FALSE))," ",VLOOKUP(K380,#REF!,2,FALSE))</f>
        <v xml:space="preserve"> </v>
      </c>
      <c r="M380" s="134" t="str">
        <f>IF(ISERROR(VLOOKUP(K380,#REF!,3,FALSE))," ",VLOOKUP(K380,#REF!,3,FALSE))</f>
        <v xml:space="preserve"> </v>
      </c>
      <c r="N380" s="135" t="s">
        <v>2553</v>
      </c>
      <c r="O380" s="179">
        <v>0</v>
      </c>
      <c r="P380" s="137" t="s">
        <v>2337</v>
      </c>
      <c r="Q380" s="138" t="s">
        <v>1264</v>
      </c>
      <c r="R380" s="137" t="s">
        <v>295</v>
      </c>
      <c r="S380" s="137" t="s">
        <v>79</v>
      </c>
      <c r="T380" s="139" t="s">
        <v>79</v>
      </c>
      <c r="U380" s="140" t="s">
        <v>79</v>
      </c>
      <c r="V380" s="165">
        <v>44835000</v>
      </c>
      <c r="W380" s="141">
        <v>-7970667</v>
      </c>
      <c r="X380" s="142"/>
      <c r="Y380" s="148"/>
      <c r="Z380" s="260">
        <f t="shared" si="10"/>
        <v>36864333</v>
      </c>
      <c r="AA380" s="263">
        <v>32594333</v>
      </c>
      <c r="AB380" s="168">
        <v>44286</v>
      </c>
      <c r="AC380" s="168">
        <v>44298</v>
      </c>
      <c r="AD380" s="168">
        <v>44561</v>
      </c>
      <c r="AE380" s="143">
        <v>315</v>
      </c>
      <c r="AF380" s="143">
        <v>0</v>
      </c>
      <c r="AG380" s="170">
        <v>0</v>
      </c>
      <c r="AH380" s="171" t="s">
        <v>79</v>
      </c>
      <c r="AI380" s="169" t="s">
        <v>79</v>
      </c>
      <c r="AJ380" s="169" t="s">
        <v>79</v>
      </c>
      <c r="AK380" s="169" t="s">
        <v>79</v>
      </c>
      <c r="AL380" s="143" t="s">
        <v>79</v>
      </c>
      <c r="AM380" s="143" t="s">
        <v>79</v>
      </c>
      <c r="AN380" s="143" t="s">
        <v>2610</v>
      </c>
      <c r="AO380" s="143" t="s">
        <v>79</v>
      </c>
      <c r="AP380" s="144">
        <f t="shared" si="11"/>
        <v>0.88416988312252931</v>
      </c>
      <c r="AQ380" s="35"/>
      <c r="AR380" s="35"/>
      <c r="AS380" s="35"/>
      <c r="AT380" s="35"/>
      <c r="AU380" s="35"/>
      <c r="AV380" s="35"/>
    </row>
    <row r="381" spans="1:48" s="145" customFormat="1" ht="27.95" customHeight="1" x14ac:dyDescent="0.25">
      <c r="A381" s="126" t="s">
        <v>1755</v>
      </c>
      <c r="B381" s="126">
        <v>2021</v>
      </c>
      <c r="C381" s="126" t="s">
        <v>3122</v>
      </c>
      <c r="D381" s="127" t="s">
        <v>3123</v>
      </c>
      <c r="E381" s="128" t="s">
        <v>54</v>
      </c>
      <c r="F381" s="129" t="s">
        <v>27</v>
      </c>
      <c r="G381" s="130" t="s">
        <v>75</v>
      </c>
      <c r="H381" s="131" t="s">
        <v>663</v>
      </c>
      <c r="I381" s="132" t="s">
        <v>48</v>
      </c>
      <c r="J381" s="147" t="s">
        <v>223</v>
      </c>
      <c r="K381" s="133" t="s">
        <v>79</v>
      </c>
      <c r="L381" s="134" t="str">
        <f>IF(ISERROR(VLOOKUP(K381,#REF!,2,FALSE))," ",VLOOKUP(K381,#REF!,2,FALSE))</f>
        <v xml:space="preserve"> </v>
      </c>
      <c r="M381" s="134" t="str">
        <f>IF(ISERROR(VLOOKUP(K381,#REF!,3,FALSE))," ",VLOOKUP(K381,#REF!,3,FALSE))</f>
        <v xml:space="preserve"> </v>
      </c>
      <c r="N381" s="135" t="s">
        <v>2575</v>
      </c>
      <c r="O381" s="179">
        <v>0</v>
      </c>
      <c r="P381" s="137" t="s">
        <v>2338</v>
      </c>
      <c r="Q381" s="138" t="s">
        <v>1265</v>
      </c>
      <c r="R381" s="137" t="s">
        <v>296</v>
      </c>
      <c r="S381" s="137" t="s">
        <v>79</v>
      </c>
      <c r="T381" s="139" t="s">
        <v>79</v>
      </c>
      <c r="U381" s="140" t="s">
        <v>79</v>
      </c>
      <c r="V381" s="165">
        <v>865251134</v>
      </c>
      <c r="W381" s="141">
        <v>0</v>
      </c>
      <c r="X381" s="142">
        <v>1</v>
      </c>
      <c r="Y381" s="148">
        <v>47562630</v>
      </c>
      <c r="Z381" s="260">
        <f t="shared" si="10"/>
        <v>912813764</v>
      </c>
      <c r="AA381" s="263">
        <v>656962459</v>
      </c>
      <c r="AB381" s="168">
        <v>44285</v>
      </c>
      <c r="AC381" s="168">
        <v>44295</v>
      </c>
      <c r="AD381" s="168">
        <v>44651</v>
      </c>
      <c r="AE381" s="143">
        <v>285</v>
      </c>
      <c r="AF381" s="143">
        <v>1</v>
      </c>
      <c r="AG381" s="170">
        <v>15</v>
      </c>
      <c r="AH381" s="171" t="s">
        <v>79</v>
      </c>
      <c r="AI381" s="169" t="s">
        <v>79</v>
      </c>
      <c r="AJ381" s="169" t="s">
        <v>79</v>
      </c>
      <c r="AK381" s="169" t="s">
        <v>79</v>
      </c>
      <c r="AL381" s="143" t="s">
        <v>79</v>
      </c>
      <c r="AM381" s="143" t="s">
        <v>2610</v>
      </c>
      <c r="AN381" s="143" t="s">
        <v>79</v>
      </c>
      <c r="AO381" s="143" t="s">
        <v>79</v>
      </c>
      <c r="AP381" s="144">
        <f t="shared" si="11"/>
        <v>0.71971138572796545</v>
      </c>
      <c r="AQ381" s="35"/>
      <c r="AR381" s="35"/>
      <c r="AS381" s="35"/>
      <c r="AT381" s="35"/>
      <c r="AU381" s="35"/>
      <c r="AV381" s="35"/>
    </row>
    <row r="382" spans="1:48" s="145" customFormat="1" ht="27.95" customHeight="1" x14ac:dyDescent="0.25">
      <c r="A382" s="126" t="s">
        <v>1756</v>
      </c>
      <c r="B382" s="126">
        <v>2021</v>
      </c>
      <c r="C382" s="126" t="s">
        <v>3124</v>
      </c>
      <c r="D382" s="127" t="s">
        <v>3125</v>
      </c>
      <c r="E382" s="128" t="s">
        <v>54</v>
      </c>
      <c r="F382" s="129" t="s">
        <v>27</v>
      </c>
      <c r="G382" s="130" t="s">
        <v>75</v>
      </c>
      <c r="H382" s="131" t="s">
        <v>664</v>
      </c>
      <c r="I382" s="132" t="s">
        <v>49</v>
      </c>
      <c r="J382" s="147" t="s">
        <v>223</v>
      </c>
      <c r="K382" s="133">
        <v>43</v>
      </c>
      <c r="L382" s="134" t="str">
        <f>IF(ISERROR(VLOOKUP(K382,#REF!,2,FALSE))," ",VLOOKUP(K382,#REF!,2,FALSE))</f>
        <v xml:space="preserve"> </v>
      </c>
      <c r="M382" s="134" t="str">
        <f>IF(ISERROR(VLOOKUP(K382,#REF!,3,FALSE))," ",VLOOKUP(K382,#REF!,3,FALSE))</f>
        <v xml:space="preserve"> </v>
      </c>
      <c r="N382" s="135" t="s">
        <v>2566</v>
      </c>
      <c r="O382" s="179">
        <v>0</v>
      </c>
      <c r="P382" s="137" t="s">
        <v>2339</v>
      </c>
      <c r="Q382" s="138" t="s">
        <v>1266</v>
      </c>
      <c r="R382" s="137" t="s">
        <v>295</v>
      </c>
      <c r="S382" s="137" t="s">
        <v>79</v>
      </c>
      <c r="T382" s="139" t="s">
        <v>79</v>
      </c>
      <c r="U382" s="140" t="s">
        <v>79</v>
      </c>
      <c r="V382" s="165">
        <v>23625000</v>
      </c>
      <c r="W382" s="141">
        <v>0</v>
      </c>
      <c r="X382" s="142"/>
      <c r="Y382" s="148"/>
      <c r="Z382" s="260">
        <f t="shared" si="10"/>
        <v>23625000</v>
      </c>
      <c r="AA382" s="263">
        <v>17325000</v>
      </c>
      <c r="AB382" s="168">
        <v>44294</v>
      </c>
      <c r="AC382" s="168">
        <v>44296</v>
      </c>
      <c r="AD382" s="168">
        <v>44561</v>
      </c>
      <c r="AE382" s="143">
        <v>315</v>
      </c>
      <c r="AF382" s="143">
        <v>1</v>
      </c>
      <c r="AG382" s="170">
        <v>14</v>
      </c>
      <c r="AH382" s="171" t="s">
        <v>79</v>
      </c>
      <c r="AI382" s="169" t="s">
        <v>79</v>
      </c>
      <c r="AJ382" s="169" t="s">
        <v>79</v>
      </c>
      <c r="AK382" s="169" t="s">
        <v>79</v>
      </c>
      <c r="AL382" s="143" t="s">
        <v>79</v>
      </c>
      <c r="AM382" s="143" t="s">
        <v>79</v>
      </c>
      <c r="AN382" s="143" t="s">
        <v>2610</v>
      </c>
      <c r="AO382" s="143" t="s">
        <v>79</v>
      </c>
      <c r="AP382" s="144">
        <f t="shared" si="11"/>
        <v>0.73333333333333328</v>
      </c>
      <c r="AQ382" s="35"/>
      <c r="AR382" s="35"/>
      <c r="AS382" s="35"/>
      <c r="AT382" s="35"/>
      <c r="AU382" s="35"/>
      <c r="AV382" s="35"/>
    </row>
    <row r="383" spans="1:48" s="145" customFormat="1" ht="27.95" customHeight="1" x14ac:dyDescent="0.25">
      <c r="A383" s="126" t="s">
        <v>1757</v>
      </c>
      <c r="B383" s="126">
        <v>2021</v>
      </c>
      <c r="C383" s="126" t="s">
        <v>3126</v>
      </c>
      <c r="D383" s="127" t="s">
        <v>3127</v>
      </c>
      <c r="E383" s="128" t="s">
        <v>54</v>
      </c>
      <c r="F383" s="129" t="s">
        <v>27</v>
      </c>
      <c r="G383" s="130" t="s">
        <v>75</v>
      </c>
      <c r="H383" s="131" t="s">
        <v>665</v>
      </c>
      <c r="I383" s="132" t="s">
        <v>49</v>
      </c>
      <c r="J383" s="147" t="s">
        <v>223</v>
      </c>
      <c r="K383" s="133">
        <v>57</v>
      </c>
      <c r="L383" s="134" t="str">
        <f>IF(ISERROR(VLOOKUP(K383,#REF!,2,FALSE))," ",VLOOKUP(K383,#REF!,2,FALSE))</f>
        <v xml:space="preserve"> </v>
      </c>
      <c r="M383" s="134" t="str">
        <f>IF(ISERROR(VLOOKUP(K383,#REF!,3,FALSE))," ",VLOOKUP(K383,#REF!,3,FALSE))</f>
        <v xml:space="preserve"> </v>
      </c>
      <c r="N383" s="135" t="s">
        <v>2553</v>
      </c>
      <c r="O383" s="179">
        <v>0</v>
      </c>
      <c r="P383" s="137" t="s">
        <v>2340</v>
      </c>
      <c r="Q383" s="138" t="s">
        <v>1267</v>
      </c>
      <c r="R383" s="137" t="s">
        <v>295</v>
      </c>
      <c r="S383" s="137" t="s">
        <v>79</v>
      </c>
      <c r="T383" s="139" t="s">
        <v>79</v>
      </c>
      <c r="U383" s="140" t="s">
        <v>79</v>
      </c>
      <c r="V383" s="165">
        <v>35500000</v>
      </c>
      <c r="W383" s="141">
        <v>-4851667</v>
      </c>
      <c r="X383" s="142"/>
      <c r="Y383" s="148"/>
      <c r="Z383" s="260">
        <f t="shared" si="10"/>
        <v>30648333</v>
      </c>
      <c r="AA383" s="263">
        <v>27098333</v>
      </c>
      <c r="AB383" s="168">
        <v>44294</v>
      </c>
      <c r="AC383" s="168">
        <v>44298</v>
      </c>
      <c r="AD383" s="168">
        <v>44561</v>
      </c>
      <c r="AE383" s="143">
        <v>300</v>
      </c>
      <c r="AF383" s="143">
        <v>0</v>
      </c>
      <c r="AG383" s="170">
        <v>0</v>
      </c>
      <c r="AH383" s="171" t="s">
        <v>79</v>
      </c>
      <c r="AI383" s="169" t="s">
        <v>79</v>
      </c>
      <c r="AJ383" s="169" t="s">
        <v>79</v>
      </c>
      <c r="AK383" s="169" t="s">
        <v>79</v>
      </c>
      <c r="AL383" s="143" t="s">
        <v>79</v>
      </c>
      <c r="AM383" s="143" t="s">
        <v>79</v>
      </c>
      <c r="AN383" s="143" t="s">
        <v>2610</v>
      </c>
      <c r="AO383" s="143" t="s">
        <v>79</v>
      </c>
      <c r="AP383" s="144">
        <f t="shared" si="11"/>
        <v>0.88416988291010801</v>
      </c>
      <c r="AQ383" s="35"/>
      <c r="AR383" s="35"/>
      <c r="AS383" s="35"/>
      <c r="AT383" s="35"/>
      <c r="AU383" s="35"/>
      <c r="AV383" s="35"/>
    </row>
    <row r="384" spans="1:48" s="145" customFormat="1" ht="27.95" customHeight="1" x14ac:dyDescent="0.25">
      <c r="A384" s="126" t="s">
        <v>1758</v>
      </c>
      <c r="B384" s="126">
        <v>2021</v>
      </c>
      <c r="C384" s="126" t="s">
        <v>3128</v>
      </c>
      <c r="D384" s="127" t="s">
        <v>3129</v>
      </c>
      <c r="E384" s="128" t="s">
        <v>52</v>
      </c>
      <c r="F384" s="129" t="s">
        <v>50</v>
      </c>
      <c r="G384" s="130" t="s">
        <v>79</v>
      </c>
      <c r="H384" s="131" t="s">
        <v>666</v>
      </c>
      <c r="I384" s="132" t="s">
        <v>49</v>
      </c>
      <c r="J384" s="147" t="s">
        <v>223</v>
      </c>
      <c r="K384" s="133">
        <v>57</v>
      </c>
      <c r="L384" s="134" t="str">
        <f>IF(ISERROR(VLOOKUP(K384,#REF!,2,FALSE))," ",VLOOKUP(K384,#REF!,2,FALSE))</f>
        <v xml:space="preserve"> </v>
      </c>
      <c r="M384" s="134" t="str">
        <f>IF(ISERROR(VLOOKUP(K384,#REF!,3,FALSE))," ",VLOOKUP(K384,#REF!,3,FALSE))</f>
        <v xml:space="preserve"> </v>
      </c>
      <c r="N384" s="135" t="s">
        <v>2553</v>
      </c>
      <c r="O384" s="136">
        <v>11</v>
      </c>
      <c r="P384" s="137" t="s">
        <v>2341</v>
      </c>
      <c r="Q384" s="138" t="s">
        <v>1268</v>
      </c>
      <c r="R384" s="137" t="s">
        <v>295</v>
      </c>
      <c r="S384" s="137" t="s">
        <v>79</v>
      </c>
      <c r="T384" s="139" t="s">
        <v>79</v>
      </c>
      <c r="U384" s="140" t="s">
        <v>79</v>
      </c>
      <c r="V384" s="165">
        <v>8931665</v>
      </c>
      <c r="W384" s="141">
        <v>0</v>
      </c>
      <c r="X384" s="142"/>
      <c r="Y384" s="148"/>
      <c r="Z384" s="260">
        <f t="shared" si="10"/>
        <v>8931665</v>
      </c>
      <c r="AA384" s="263">
        <v>8931665</v>
      </c>
      <c r="AB384" s="168">
        <v>44294</v>
      </c>
      <c r="AC384" s="168">
        <v>44306</v>
      </c>
      <c r="AD384" s="168">
        <v>44316</v>
      </c>
      <c r="AE384" s="143">
        <v>10</v>
      </c>
      <c r="AF384" s="143">
        <v>0</v>
      </c>
      <c r="AG384" s="170">
        <v>0</v>
      </c>
      <c r="AH384" s="171" t="s">
        <v>79</v>
      </c>
      <c r="AI384" s="169" t="s">
        <v>79</v>
      </c>
      <c r="AJ384" s="169" t="s">
        <v>79</v>
      </c>
      <c r="AK384" s="169" t="s">
        <v>79</v>
      </c>
      <c r="AL384" s="143" t="s">
        <v>79</v>
      </c>
      <c r="AM384" s="143" t="s">
        <v>79</v>
      </c>
      <c r="AN384" s="143" t="s">
        <v>2610</v>
      </c>
      <c r="AO384" s="143" t="s">
        <v>79</v>
      </c>
      <c r="AP384" s="144">
        <f t="shared" si="11"/>
        <v>1</v>
      </c>
      <c r="AQ384" s="35"/>
      <c r="AR384" s="35"/>
      <c r="AS384" s="35"/>
      <c r="AT384" s="35"/>
      <c r="AU384" s="35"/>
      <c r="AV384" s="35"/>
    </row>
    <row r="385" spans="1:48" s="145" customFormat="1" ht="27.95" customHeight="1" x14ac:dyDescent="0.25">
      <c r="A385" s="126" t="s">
        <v>1759</v>
      </c>
      <c r="B385" s="126">
        <v>2021</v>
      </c>
      <c r="C385" s="126" t="s">
        <v>3130</v>
      </c>
      <c r="D385" s="127" t="s">
        <v>3131</v>
      </c>
      <c r="E385" s="128" t="s">
        <v>54</v>
      </c>
      <c r="F385" s="129" t="s">
        <v>27</v>
      </c>
      <c r="G385" s="130" t="s">
        <v>75</v>
      </c>
      <c r="H385" s="131" t="s">
        <v>667</v>
      </c>
      <c r="I385" s="132" t="s">
        <v>49</v>
      </c>
      <c r="J385" s="147" t="s">
        <v>223</v>
      </c>
      <c r="K385" s="133">
        <v>33</v>
      </c>
      <c r="L385" s="134" t="str">
        <f>IF(ISERROR(VLOOKUP(K385,#REF!,2,FALSE))," ",VLOOKUP(K385,#REF!,2,FALSE))</f>
        <v xml:space="preserve"> </v>
      </c>
      <c r="M385" s="134" t="str">
        <f>IF(ISERROR(VLOOKUP(K385,#REF!,3,FALSE))," ",VLOOKUP(K385,#REF!,3,FALSE))</f>
        <v xml:space="preserve"> </v>
      </c>
      <c r="N385" s="135" t="s">
        <v>2577</v>
      </c>
      <c r="O385" s="136">
        <v>0</v>
      </c>
      <c r="P385" s="137" t="s">
        <v>2342</v>
      </c>
      <c r="Q385" s="138" t="s">
        <v>1269</v>
      </c>
      <c r="R385" s="137" t="s">
        <v>295</v>
      </c>
      <c r="S385" s="137" t="s">
        <v>79</v>
      </c>
      <c r="T385" s="139" t="s">
        <v>79</v>
      </c>
      <c r="U385" s="140" t="s">
        <v>79</v>
      </c>
      <c r="V385" s="165">
        <v>34960000</v>
      </c>
      <c r="W385" s="141">
        <v>0</v>
      </c>
      <c r="X385" s="142"/>
      <c r="Y385" s="148"/>
      <c r="Z385" s="260">
        <f t="shared" si="10"/>
        <v>34960000</v>
      </c>
      <c r="AA385" s="263">
        <v>30881333</v>
      </c>
      <c r="AB385" s="168">
        <v>44314</v>
      </c>
      <c r="AC385" s="168">
        <v>44315</v>
      </c>
      <c r="AD385" s="168">
        <v>44558</v>
      </c>
      <c r="AE385" s="143">
        <v>240</v>
      </c>
      <c r="AF385" s="143">
        <v>0</v>
      </c>
      <c r="AG385" s="170">
        <v>0</v>
      </c>
      <c r="AH385" s="171" t="s">
        <v>79</v>
      </c>
      <c r="AI385" s="169" t="s">
        <v>79</v>
      </c>
      <c r="AJ385" s="169" t="s">
        <v>79</v>
      </c>
      <c r="AK385" s="169" t="s">
        <v>79</v>
      </c>
      <c r="AL385" s="143" t="s">
        <v>79</v>
      </c>
      <c r="AM385" s="143" t="s">
        <v>79</v>
      </c>
      <c r="AN385" s="143" t="s">
        <v>2610</v>
      </c>
      <c r="AO385" s="143" t="s">
        <v>79</v>
      </c>
      <c r="AP385" s="144">
        <f t="shared" si="11"/>
        <v>0.88333332379862706</v>
      </c>
      <c r="AQ385" s="35"/>
      <c r="AR385" s="35"/>
      <c r="AS385" s="35"/>
      <c r="AT385" s="35"/>
      <c r="AU385" s="35"/>
      <c r="AV385" s="35"/>
    </row>
    <row r="386" spans="1:48" s="145" customFormat="1" ht="27.95" customHeight="1" x14ac:dyDescent="0.25">
      <c r="A386" s="126" t="s">
        <v>1760</v>
      </c>
      <c r="B386" s="126">
        <v>2021</v>
      </c>
      <c r="C386" s="126" t="s">
        <v>3132</v>
      </c>
      <c r="D386" s="127" t="s">
        <v>3133</v>
      </c>
      <c r="E386" s="128" t="s">
        <v>54</v>
      </c>
      <c r="F386" s="129" t="s">
        <v>27</v>
      </c>
      <c r="G386" s="130" t="s">
        <v>75</v>
      </c>
      <c r="H386" s="131" t="s">
        <v>668</v>
      </c>
      <c r="I386" s="132" t="s">
        <v>49</v>
      </c>
      <c r="J386" s="147" t="s">
        <v>223</v>
      </c>
      <c r="K386" s="133">
        <v>57</v>
      </c>
      <c r="L386" s="134" t="str">
        <f>IF(ISERROR(VLOOKUP(K386,#REF!,2,FALSE))," ",VLOOKUP(K386,#REF!,2,FALSE))</f>
        <v xml:space="preserve"> </v>
      </c>
      <c r="M386" s="134" t="str">
        <f>IF(ISERROR(VLOOKUP(K386,#REF!,3,FALSE))," ",VLOOKUP(K386,#REF!,3,FALSE))</f>
        <v xml:space="preserve"> </v>
      </c>
      <c r="N386" s="135" t="s">
        <v>2563</v>
      </c>
      <c r="O386" s="136">
        <v>0</v>
      </c>
      <c r="P386" s="137" t="s">
        <v>2343</v>
      </c>
      <c r="Q386" s="138" t="s">
        <v>1270</v>
      </c>
      <c r="R386" s="137" t="s">
        <v>295</v>
      </c>
      <c r="S386" s="137" t="s">
        <v>79</v>
      </c>
      <c r="T386" s="139" t="s">
        <v>79</v>
      </c>
      <c r="U386" s="140" t="s">
        <v>79</v>
      </c>
      <c r="V386" s="165">
        <v>15750000</v>
      </c>
      <c r="W386" s="141">
        <v>0</v>
      </c>
      <c r="X386" s="142">
        <v>1</v>
      </c>
      <c r="Y386" s="148">
        <v>1575000</v>
      </c>
      <c r="Z386" s="260">
        <f t="shared" si="10"/>
        <v>17325000</v>
      </c>
      <c r="AA386" s="263">
        <v>15075000</v>
      </c>
      <c r="AB386" s="168">
        <v>44319</v>
      </c>
      <c r="AC386" s="168">
        <v>44326</v>
      </c>
      <c r="AD386" s="168">
        <v>44561</v>
      </c>
      <c r="AE386" s="143">
        <v>210</v>
      </c>
      <c r="AF386" s="143">
        <v>1</v>
      </c>
      <c r="AG386" s="170">
        <v>21</v>
      </c>
      <c r="AH386" s="171" t="s">
        <v>79</v>
      </c>
      <c r="AI386" s="169" t="s">
        <v>79</v>
      </c>
      <c r="AJ386" s="169" t="s">
        <v>79</v>
      </c>
      <c r="AK386" s="169" t="s">
        <v>79</v>
      </c>
      <c r="AL386" s="143" t="s">
        <v>79</v>
      </c>
      <c r="AM386" s="143" t="s">
        <v>79</v>
      </c>
      <c r="AN386" s="143" t="s">
        <v>2610</v>
      </c>
      <c r="AO386" s="143" t="s">
        <v>79</v>
      </c>
      <c r="AP386" s="144">
        <f t="shared" si="11"/>
        <v>0.87012987012987009</v>
      </c>
      <c r="AQ386" s="35"/>
      <c r="AR386" s="35"/>
      <c r="AS386" s="35"/>
      <c r="AT386" s="35"/>
      <c r="AU386" s="35"/>
      <c r="AV386" s="35"/>
    </row>
    <row r="387" spans="1:48" s="145" customFormat="1" ht="27.95" customHeight="1" x14ac:dyDescent="0.25">
      <c r="A387" s="126" t="s">
        <v>1761</v>
      </c>
      <c r="B387" s="126">
        <v>2021</v>
      </c>
      <c r="C387" s="126" t="s">
        <v>3134</v>
      </c>
      <c r="D387" s="127" t="s">
        <v>3135</v>
      </c>
      <c r="E387" s="128" t="s">
        <v>54</v>
      </c>
      <c r="F387" s="129" t="s">
        <v>27</v>
      </c>
      <c r="G387" s="130" t="s">
        <v>75</v>
      </c>
      <c r="H387" s="131" t="s">
        <v>669</v>
      </c>
      <c r="I387" s="132" t="s">
        <v>49</v>
      </c>
      <c r="J387" s="147" t="s">
        <v>223</v>
      </c>
      <c r="K387" s="133">
        <v>57</v>
      </c>
      <c r="L387" s="134" t="str">
        <f>IF(ISERROR(VLOOKUP(K387,#REF!,2,FALSE))," ",VLOOKUP(K387,#REF!,2,FALSE))</f>
        <v xml:space="preserve"> </v>
      </c>
      <c r="M387" s="134" t="str">
        <f>IF(ISERROR(VLOOKUP(K387,#REF!,3,FALSE))," ",VLOOKUP(K387,#REF!,3,FALSE))</f>
        <v xml:space="preserve"> </v>
      </c>
      <c r="N387" s="135" t="s">
        <v>2563</v>
      </c>
      <c r="O387" s="136">
        <v>0</v>
      </c>
      <c r="P387" s="137" t="s">
        <v>2344</v>
      </c>
      <c r="Q387" s="138" t="s">
        <v>1271</v>
      </c>
      <c r="R387" s="137" t="s">
        <v>295</v>
      </c>
      <c r="S387" s="137" t="s">
        <v>79</v>
      </c>
      <c r="T387" s="139" t="s">
        <v>79</v>
      </c>
      <c r="U387" s="140" t="s">
        <v>79</v>
      </c>
      <c r="V387" s="165">
        <v>30590000</v>
      </c>
      <c r="W387" s="141">
        <v>0</v>
      </c>
      <c r="X387" s="142">
        <v>1</v>
      </c>
      <c r="Y387" s="148">
        <v>4078648</v>
      </c>
      <c r="Z387" s="260">
        <f t="shared" si="10"/>
        <v>34668648</v>
      </c>
      <c r="AA387" s="263">
        <v>30298667</v>
      </c>
      <c r="AB387" s="168">
        <v>44314</v>
      </c>
      <c r="AC387" s="168">
        <v>44319</v>
      </c>
      <c r="AD387" s="168">
        <v>44561</v>
      </c>
      <c r="AE387" s="143">
        <v>210</v>
      </c>
      <c r="AF387" s="143">
        <v>1</v>
      </c>
      <c r="AG387" s="170">
        <v>29</v>
      </c>
      <c r="AH387" s="171" t="s">
        <v>79</v>
      </c>
      <c r="AI387" s="169" t="s">
        <v>79</v>
      </c>
      <c r="AJ387" s="169" t="s">
        <v>79</v>
      </c>
      <c r="AK387" s="169" t="s">
        <v>79</v>
      </c>
      <c r="AL387" s="143" t="s">
        <v>79</v>
      </c>
      <c r="AM387" s="143" t="s">
        <v>79</v>
      </c>
      <c r="AN387" s="143" t="s">
        <v>2610</v>
      </c>
      <c r="AO387" s="143" t="s">
        <v>79</v>
      </c>
      <c r="AP387" s="144">
        <f t="shared" si="11"/>
        <v>0.87395006000810882</v>
      </c>
      <c r="AQ387" s="35"/>
      <c r="AR387" s="35"/>
      <c r="AS387" s="35"/>
      <c r="AT387" s="35"/>
      <c r="AU387" s="35"/>
      <c r="AV387" s="35"/>
    </row>
    <row r="388" spans="1:48" s="145" customFormat="1" ht="27.95" customHeight="1" x14ac:dyDescent="0.25">
      <c r="A388" s="126" t="s">
        <v>1762</v>
      </c>
      <c r="B388" s="126">
        <v>2021</v>
      </c>
      <c r="C388" s="126" t="s">
        <v>3136</v>
      </c>
      <c r="D388" s="127" t="s">
        <v>3137</v>
      </c>
      <c r="E388" s="128" t="s">
        <v>54</v>
      </c>
      <c r="F388" s="129" t="s">
        <v>27</v>
      </c>
      <c r="G388" s="130" t="s">
        <v>75</v>
      </c>
      <c r="H388" s="131" t="s">
        <v>670</v>
      </c>
      <c r="I388" s="132" t="s">
        <v>49</v>
      </c>
      <c r="J388" s="147" t="s">
        <v>223</v>
      </c>
      <c r="K388" s="133">
        <v>12</v>
      </c>
      <c r="L388" s="134" t="str">
        <f>IF(ISERROR(VLOOKUP(K388,#REF!,2,FALSE))," ",VLOOKUP(K388,#REF!,2,FALSE))</f>
        <v xml:space="preserve"> </v>
      </c>
      <c r="M388" s="134" t="str">
        <f>IF(ISERROR(VLOOKUP(K388,#REF!,3,FALSE))," ",VLOOKUP(K388,#REF!,3,FALSE))</f>
        <v xml:space="preserve"> </v>
      </c>
      <c r="N388" s="135" t="s">
        <v>2587</v>
      </c>
      <c r="O388" s="136">
        <v>0</v>
      </c>
      <c r="P388" s="137" t="s">
        <v>2345</v>
      </c>
      <c r="Q388" s="138" t="s">
        <v>1272</v>
      </c>
      <c r="R388" s="137" t="s">
        <v>295</v>
      </c>
      <c r="S388" s="137" t="s">
        <v>79</v>
      </c>
      <c r="T388" s="139" t="s">
        <v>79</v>
      </c>
      <c r="U388" s="140" t="s">
        <v>79</v>
      </c>
      <c r="V388" s="165">
        <v>28400000</v>
      </c>
      <c r="W388" s="141">
        <v>0</v>
      </c>
      <c r="X388" s="142"/>
      <c r="Y388" s="148"/>
      <c r="Z388" s="260">
        <f t="shared" si="10"/>
        <v>28400000</v>
      </c>
      <c r="AA388" s="263">
        <v>25086667</v>
      </c>
      <c r="AB388" s="168">
        <v>44312</v>
      </c>
      <c r="AC388" s="168">
        <v>44315</v>
      </c>
      <c r="AD388" s="168">
        <v>44558</v>
      </c>
      <c r="AE388" s="143">
        <v>240</v>
      </c>
      <c r="AF388" s="143">
        <v>0</v>
      </c>
      <c r="AG388" s="170">
        <v>0</v>
      </c>
      <c r="AH388" s="171" t="s">
        <v>79</v>
      </c>
      <c r="AI388" s="169" t="s">
        <v>79</v>
      </c>
      <c r="AJ388" s="169" t="s">
        <v>79</v>
      </c>
      <c r="AK388" s="169" t="s">
        <v>79</v>
      </c>
      <c r="AL388" s="143" t="s">
        <v>79</v>
      </c>
      <c r="AM388" s="143" t="s">
        <v>79</v>
      </c>
      <c r="AN388" s="143" t="s">
        <v>2610</v>
      </c>
      <c r="AO388" s="143" t="s">
        <v>79</v>
      </c>
      <c r="AP388" s="144">
        <f t="shared" si="11"/>
        <v>0.88333334507042249</v>
      </c>
      <c r="AQ388" s="35"/>
      <c r="AR388" s="35"/>
      <c r="AS388" s="35"/>
      <c r="AT388" s="35"/>
      <c r="AU388" s="35"/>
      <c r="AV388" s="35"/>
    </row>
    <row r="389" spans="1:48" s="145" customFormat="1" ht="27.95" customHeight="1" x14ac:dyDescent="0.25">
      <c r="A389" s="126" t="s">
        <v>1763</v>
      </c>
      <c r="B389" s="126">
        <v>2021</v>
      </c>
      <c r="C389" s="126" t="s">
        <v>3138</v>
      </c>
      <c r="D389" s="127" t="s">
        <v>3139</v>
      </c>
      <c r="E389" s="128" t="s">
        <v>52</v>
      </c>
      <c r="F389" s="129" t="s">
        <v>50</v>
      </c>
      <c r="G389" s="130" t="s">
        <v>79</v>
      </c>
      <c r="H389" s="131" t="s">
        <v>671</v>
      </c>
      <c r="I389" s="132" t="s">
        <v>48</v>
      </c>
      <c r="J389" s="147" t="s">
        <v>223</v>
      </c>
      <c r="K389" s="133" t="s">
        <v>79</v>
      </c>
      <c r="L389" s="134" t="str">
        <f>IF(ISERROR(VLOOKUP(K389,#REF!,2,FALSE))," ",VLOOKUP(K389,#REF!,2,FALSE))</f>
        <v xml:space="preserve"> </v>
      </c>
      <c r="M389" s="134" t="str">
        <f>IF(ISERROR(VLOOKUP(K389,#REF!,3,FALSE))," ",VLOOKUP(K389,#REF!,3,FALSE))</f>
        <v xml:space="preserve"> </v>
      </c>
      <c r="N389" s="135" t="s">
        <v>2588</v>
      </c>
      <c r="O389" s="136">
        <v>2</v>
      </c>
      <c r="P389" s="137" t="s">
        <v>2346</v>
      </c>
      <c r="Q389" s="138" t="s">
        <v>1273</v>
      </c>
      <c r="R389" s="137" t="s">
        <v>296</v>
      </c>
      <c r="S389" s="137" t="s">
        <v>79</v>
      </c>
      <c r="T389" s="139" t="s">
        <v>79</v>
      </c>
      <c r="U389" s="140" t="s">
        <v>79</v>
      </c>
      <c r="V389" s="165">
        <v>19724785</v>
      </c>
      <c r="W389" s="141">
        <v>0</v>
      </c>
      <c r="X389" s="142"/>
      <c r="Y389" s="148"/>
      <c r="Z389" s="260">
        <f t="shared" si="10"/>
        <v>19724785</v>
      </c>
      <c r="AA389" s="263">
        <v>19724785</v>
      </c>
      <c r="AB389" s="168">
        <v>44321</v>
      </c>
      <c r="AC389" s="168">
        <v>44329</v>
      </c>
      <c r="AD389" s="168">
        <v>44369</v>
      </c>
      <c r="AE389" s="143">
        <v>40</v>
      </c>
      <c r="AF389" s="143">
        <v>0</v>
      </c>
      <c r="AG389" s="170">
        <v>0</v>
      </c>
      <c r="AH389" s="171" t="s">
        <v>79</v>
      </c>
      <c r="AI389" s="169" t="s">
        <v>79</v>
      </c>
      <c r="AJ389" s="169" t="s">
        <v>79</v>
      </c>
      <c r="AK389" s="169" t="s">
        <v>79</v>
      </c>
      <c r="AL389" s="143" t="s">
        <v>79</v>
      </c>
      <c r="AM389" s="143" t="s">
        <v>79</v>
      </c>
      <c r="AN389" s="143" t="s">
        <v>2610</v>
      </c>
      <c r="AO389" s="143" t="s">
        <v>79</v>
      </c>
      <c r="AP389" s="144">
        <f t="shared" si="11"/>
        <v>1</v>
      </c>
      <c r="AQ389" s="35"/>
      <c r="AR389" s="35"/>
      <c r="AS389" s="35"/>
      <c r="AT389" s="35"/>
      <c r="AU389" s="35"/>
      <c r="AV389" s="35"/>
    </row>
    <row r="390" spans="1:48" s="145" customFormat="1" ht="27.95" customHeight="1" x14ac:dyDescent="0.25">
      <c r="A390" s="126" t="s">
        <v>1764</v>
      </c>
      <c r="B390" s="126">
        <v>2021</v>
      </c>
      <c r="C390" s="126" t="s">
        <v>3138</v>
      </c>
      <c r="D390" s="127" t="s">
        <v>3140</v>
      </c>
      <c r="E390" s="128" t="s">
        <v>52</v>
      </c>
      <c r="F390" s="129" t="s">
        <v>50</v>
      </c>
      <c r="G390" s="130" t="s">
        <v>79</v>
      </c>
      <c r="H390" s="131" t="s">
        <v>672</v>
      </c>
      <c r="I390" s="132" t="s">
        <v>48</v>
      </c>
      <c r="J390" s="147" t="s">
        <v>223</v>
      </c>
      <c r="K390" s="133" t="s">
        <v>79</v>
      </c>
      <c r="L390" s="134" t="str">
        <f>IF(ISERROR(VLOOKUP(K390,#REF!,2,FALSE))," ",VLOOKUP(K390,#REF!,2,FALSE))</f>
        <v xml:space="preserve"> </v>
      </c>
      <c r="M390" s="134" t="str">
        <f>IF(ISERROR(VLOOKUP(K390,#REF!,3,FALSE))," ",VLOOKUP(K390,#REF!,3,FALSE))</f>
        <v xml:space="preserve"> </v>
      </c>
      <c r="N390" s="135" t="s">
        <v>2589</v>
      </c>
      <c r="O390" s="136">
        <v>2</v>
      </c>
      <c r="P390" s="137" t="s">
        <v>2347</v>
      </c>
      <c r="Q390" s="138" t="s">
        <v>1274</v>
      </c>
      <c r="R390" s="137" t="s">
        <v>296</v>
      </c>
      <c r="S390" s="137" t="s">
        <v>79</v>
      </c>
      <c r="T390" s="139" t="s">
        <v>79</v>
      </c>
      <c r="U390" s="140" t="s">
        <v>79</v>
      </c>
      <c r="V390" s="165">
        <v>4583451</v>
      </c>
      <c r="W390" s="141">
        <v>0</v>
      </c>
      <c r="X390" s="142">
        <v>1</v>
      </c>
      <c r="Y390" s="148">
        <v>2291725</v>
      </c>
      <c r="Z390" s="260">
        <f t="shared" si="10"/>
        <v>6875176</v>
      </c>
      <c r="AA390" s="263">
        <v>4583451</v>
      </c>
      <c r="AB390" s="168">
        <v>44321</v>
      </c>
      <c r="AC390" s="168">
        <v>44329</v>
      </c>
      <c r="AD390" s="168">
        <v>44601</v>
      </c>
      <c r="AE390" s="143">
        <v>180</v>
      </c>
      <c r="AF390" s="143">
        <v>1</v>
      </c>
      <c r="AG390" s="170">
        <v>90</v>
      </c>
      <c r="AH390" s="171" t="s">
        <v>79</v>
      </c>
      <c r="AI390" s="169" t="s">
        <v>79</v>
      </c>
      <c r="AJ390" s="169" t="s">
        <v>79</v>
      </c>
      <c r="AK390" s="169" t="s">
        <v>79</v>
      </c>
      <c r="AL390" s="143" t="s">
        <v>79</v>
      </c>
      <c r="AM390" s="143" t="s">
        <v>79</v>
      </c>
      <c r="AN390" s="143" t="s">
        <v>2610</v>
      </c>
      <c r="AO390" s="143" t="s">
        <v>79</v>
      </c>
      <c r="AP390" s="144">
        <f t="shared" si="11"/>
        <v>0.66666671515027398</v>
      </c>
      <c r="AQ390" s="35"/>
      <c r="AR390" s="35"/>
      <c r="AS390" s="35"/>
      <c r="AT390" s="35"/>
      <c r="AU390" s="35"/>
      <c r="AV390" s="35"/>
    </row>
    <row r="391" spans="1:48" s="145" customFormat="1" ht="27.95" customHeight="1" x14ac:dyDescent="0.25">
      <c r="A391" s="126" t="s">
        <v>1765</v>
      </c>
      <c r="B391" s="126">
        <v>2021</v>
      </c>
      <c r="C391" s="126" t="s">
        <v>3141</v>
      </c>
      <c r="D391" s="127" t="s">
        <v>3142</v>
      </c>
      <c r="E391" s="128" t="s">
        <v>54</v>
      </c>
      <c r="F391" s="129" t="s">
        <v>27</v>
      </c>
      <c r="G391" s="130" t="s">
        <v>75</v>
      </c>
      <c r="H391" s="131" t="s">
        <v>673</v>
      </c>
      <c r="I391" s="132" t="s">
        <v>49</v>
      </c>
      <c r="J391" s="147" t="s">
        <v>223</v>
      </c>
      <c r="K391" s="133">
        <v>57</v>
      </c>
      <c r="L391" s="134" t="str">
        <f>IF(ISERROR(VLOOKUP(K391,#REF!,2,FALSE))," ",VLOOKUP(K391,#REF!,2,FALSE))</f>
        <v xml:space="preserve"> </v>
      </c>
      <c r="M391" s="134" t="str">
        <f>IF(ISERROR(VLOOKUP(K391,#REF!,3,FALSE))," ",VLOOKUP(K391,#REF!,3,FALSE))</f>
        <v xml:space="preserve"> </v>
      </c>
      <c r="N391" s="135" t="s">
        <v>2553</v>
      </c>
      <c r="O391" s="136">
        <v>0</v>
      </c>
      <c r="P391" s="137" t="s">
        <v>2348</v>
      </c>
      <c r="Q391" s="138" t="s">
        <v>1275</v>
      </c>
      <c r="R391" s="137" t="s">
        <v>295</v>
      </c>
      <c r="S391" s="137" t="s">
        <v>79</v>
      </c>
      <c r="T391" s="139" t="s">
        <v>79</v>
      </c>
      <c r="U391" s="140" t="s">
        <v>79</v>
      </c>
      <c r="V391" s="165">
        <v>15300000</v>
      </c>
      <c r="W391" s="141">
        <v>-4200000</v>
      </c>
      <c r="X391" s="142"/>
      <c r="Y391" s="148"/>
      <c r="Z391" s="260">
        <f t="shared" si="10"/>
        <v>11100000</v>
      </c>
      <c r="AA391" s="263">
        <v>11100000</v>
      </c>
      <c r="AB391" s="168">
        <v>44326</v>
      </c>
      <c r="AC391" s="168">
        <v>44334</v>
      </c>
      <c r="AD391" s="168">
        <v>44561</v>
      </c>
      <c r="AE391" s="143">
        <v>255</v>
      </c>
      <c r="AF391" s="143">
        <v>0</v>
      </c>
      <c r="AG391" s="170">
        <v>0</v>
      </c>
      <c r="AH391" s="171" t="s">
        <v>79</v>
      </c>
      <c r="AI391" s="169" t="s">
        <v>79</v>
      </c>
      <c r="AJ391" s="169" t="s">
        <v>79</v>
      </c>
      <c r="AK391" s="169" t="s">
        <v>79</v>
      </c>
      <c r="AL391" s="143" t="s">
        <v>79</v>
      </c>
      <c r="AM391" s="143" t="s">
        <v>79</v>
      </c>
      <c r="AN391" s="143" t="s">
        <v>2610</v>
      </c>
      <c r="AO391" s="143" t="s">
        <v>79</v>
      </c>
      <c r="AP391" s="144">
        <f t="shared" si="11"/>
        <v>1</v>
      </c>
      <c r="AQ391" s="35"/>
      <c r="AR391" s="35"/>
      <c r="AS391" s="35"/>
      <c r="AT391" s="35"/>
      <c r="AU391" s="35"/>
      <c r="AV391" s="35"/>
    </row>
    <row r="392" spans="1:48" s="145" customFormat="1" ht="27.95" customHeight="1" x14ac:dyDescent="0.25">
      <c r="A392" s="126" t="s">
        <v>1765</v>
      </c>
      <c r="B392" s="126">
        <v>2021</v>
      </c>
      <c r="C392" s="126" t="s">
        <v>3141</v>
      </c>
      <c r="D392" s="127" t="s">
        <v>3142</v>
      </c>
      <c r="E392" s="128" t="s">
        <v>54</v>
      </c>
      <c r="F392" s="129" t="s">
        <v>27</v>
      </c>
      <c r="G392" s="130" t="s">
        <v>75</v>
      </c>
      <c r="H392" s="131" t="s">
        <v>674</v>
      </c>
      <c r="I392" s="132" t="s">
        <v>49</v>
      </c>
      <c r="J392" s="147" t="s">
        <v>223</v>
      </c>
      <c r="K392" s="133">
        <v>57</v>
      </c>
      <c r="L392" s="134" t="str">
        <f>IF(ISERROR(VLOOKUP(K392,#REF!,2,FALSE))," ",VLOOKUP(K392,#REF!,2,FALSE))</f>
        <v xml:space="preserve"> </v>
      </c>
      <c r="M392" s="134" t="str">
        <f>IF(ISERROR(VLOOKUP(K392,#REF!,3,FALSE))," ",VLOOKUP(K392,#REF!,3,FALSE))</f>
        <v xml:space="preserve"> </v>
      </c>
      <c r="N392" s="135" t="s">
        <v>2553</v>
      </c>
      <c r="O392" s="136">
        <v>0</v>
      </c>
      <c r="P392" s="137" t="s">
        <v>2349</v>
      </c>
      <c r="Q392" s="138" t="s">
        <v>1276</v>
      </c>
      <c r="R392" s="137" t="s">
        <v>295</v>
      </c>
      <c r="S392" s="137" t="s">
        <v>79</v>
      </c>
      <c r="T392" s="139" t="s">
        <v>79</v>
      </c>
      <c r="U392" s="140" t="s">
        <v>79</v>
      </c>
      <c r="V392" s="165">
        <v>4200000</v>
      </c>
      <c r="W392" s="141">
        <v>0</v>
      </c>
      <c r="X392" s="142"/>
      <c r="Y392" s="148"/>
      <c r="Z392" s="260">
        <f t="shared" si="10"/>
        <v>4200000</v>
      </c>
      <c r="AA392" s="263">
        <v>0</v>
      </c>
      <c r="AB392" s="168">
        <v>44326</v>
      </c>
      <c r="AC392" s="168">
        <v>44334</v>
      </c>
      <c r="AD392" s="168">
        <v>44561</v>
      </c>
      <c r="AE392" s="143">
        <v>255</v>
      </c>
      <c r="AF392" s="143">
        <v>0</v>
      </c>
      <c r="AG392" s="170">
        <v>0</v>
      </c>
      <c r="AH392" s="171" t="s">
        <v>79</v>
      </c>
      <c r="AI392" s="169" t="s">
        <v>79</v>
      </c>
      <c r="AJ392" s="169" t="s">
        <v>79</v>
      </c>
      <c r="AK392" s="169" t="s">
        <v>79</v>
      </c>
      <c r="AL392" s="143" t="s">
        <v>79</v>
      </c>
      <c r="AM392" s="143" t="s">
        <v>79</v>
      </c>
      <c r="AN392" s="143" t="s">
        <v>2610</v>
      </c>
      <c r="AO392" s="143" t="s">
        <v>79</v>
      </c>
      <c r="AP392" s="144">
        <f t="shared" si="11"/>
        <v>0</v>
      </c>
      <c r="AQ392" s="35"/>
      <c r="AR392" s="35"/>
      <c r="AS392" s="35"/>
      <c r="AT392" s="35"/>
      <c r="AU392" s="35"/>
      <c r="AV392" s="35"/>
    </row>
    <row r="393" spans="1:48" s="145" customFormat="1" ht="27.95" customHeight="1" x14ac:dyDescent="0.25">
      <c r="A393" s="126" t="s">
        <v>1766</v>
      </c>
      <c r="B393" s="126">
        <v>2021</v>
      </c>
      <c r="C393" s="126" t="s">
        <v>3143</v>
      </c>
      <c r="D393" s="127" t="s">
        <v>3144</v>
      </c>
      <c r="E393" s="128" t="s">
        <v>54</v>
      </c>
      <c r="F393" s="129" t="s">
        <v>27</v>
      </c>
      <c r="G393" s="130" t="s">
        <v>75</v>
      </c>
      <c r="H393" s="131" t="s">
        <v>675</v>
      </c>
      <c r="I393" s="132" t="s">
        <v>49</v>
      </c>
      <c r="J393" s="147" t="s">
        <v>223</v>
      </c>
      <c r="K393" s="133">
        <v>6</v>
      </c>
      <c r="L393" s="134" t="str">
        <f>IF(ISERROR(VLOOKUP(K393,#REF!,2,FALSE))," ",VLOOKUP(K393,#REF!,2,FALSE))</f>
        <v xml:space="preserve"> </v>
      </c>
      <c r="M393" s="134" t="str">
        <f>IF(ISERROR(VLOOKUP(K393,#REF!,3,FALSE))," ",VLOOKUP(K393,#REF!,3,FALSE))</f>
        <v xml:space="preserve"> </v>
      </c>
      <c r="N393" s="135" t="s">
        <v>2590</v>
      </c>
      <c r="O393" s="136">
        <v>0</v>
      </c>
      <c r="P393" s="137" t="s">
        <v>2350</v>
      </c>
      <c r="Q393" s="138" t="s">
        <v>1277</v>
      </c>
      <c r="R393" s="137" t="s">
        <v>295</v>
      </c>
      <c r="S393" s="137" t="s">
        <v>79</v>
      </c>
      <c r="T393" s="139" t="s">
        <v>79</v>
      </c>
      <c r="U393" s="140" t="s">
        <v>79</v>
      </c>
      <c r="V393" s="165">
        <v>34960000</v>
      </c>
      <c r="W393" s="141">
        <v>0</v>
      </c>
      <c r="X393" s="142"/>
      <c r="Y393" s="148"/>
      <c r="Z393" s="260">
        <f t="shared" si="10"/>
        <v>34960000</v>
      </c>
      <c r="AA393" s="263">
        <v>28113667</v>
      </c>
      <c r="AB393" s="168">
        <v>44328</v>
      </c>
      <c r="AC393" s="168">
        <v>44334</v>
      </c>
      <c r="AD393" s="168">
        <v>44561</v>
      </c>
      <c r="AE393" s="143">
        <v>240</v>
      </c>
      <c r="AF393" s="143">
        <v>0</v>
      </c>
      <c r="AG393" s="170">
        <v>0</v>
      </c>
      <c r="AH393" s="171" t="s">
        <v>79</v>
      </c>
      <c r="AI393" s="169" t="s">
        <v>79</v>
      </c>
      <c r="AJ393" s="169" t="s">
        <v>79</v>
      </c>
      <c r="AK393" s="169" t="s">
        <v>79</v>
      </c>
      <c r="AL393" s="143" t="s">
        <v>79</v>
      </c>
      <c r="AM393" s="143" t="s">
        <v>79</v>
      </c>
      <c r="AN393" s="143" t="s">
        <v>2610</v>
      </c>
      <c r="AO393" s="143" t="s">
        <v>79</v>
      </c>
      <c r="AP393" s="144">
        <f t="shared" si="11"/>
        <v>0.80416667620137294</v>
      </c>
      <c r="AQ393" s="35"/>
      <c r="AR393" s="35"/>
      <c r="AS393" s="35"/>
      <c r="AT393" s="35"/>
      <c r="AU393" s="35"/>
      <c r="AV393" s="35"/>
    </row>
    <row r="394" spans="1:48" s="145" customFormat="1" ht="27.95" customHeight="1" x14ac:dyDescent="0.25">
      <c r="A394" s="126" t="s">
        <v>1767</v>
      </c>
      <c r="B394" s="126">
        <v>2021</v>
      </c>
      <c r="C394" s="126" t="s">
        <v>3145</v>
      </c>
      <c r="D394" s="127" t="s">
        <v>3146</v>
      </c>
      <c r="E394" s="128" t="s">
        <v>54</v>
      </c>
      <c r="F394" s="129" t="s">
        <v>27</v>
      </c>
      <c r="G394" s="130" t="s">
        <v>75</v>
      </c>
      <c r="H394" s="131" t="s">
        <v>676</v>
      </c>
      <c r="I394" s="132" t="s">
        <v>49</v>
      </c>
      <c r="J394" s="147" t="s">
        <v>223</v>
      </c>
      <c r="K394" s="133">
        <v>57</v>
      </c>
      <c r="L394" s="134" t="str">
        <f>IF(ISERROR(VLOOKUP(K394,#REF!,2,FALSE))," ",VLOOKUP(K394,#REF!,2,FALSE))</f>
        <v xml:space="preserve"> </v>
      </c>
      <c r="M394" s="134" t="str">
        <f>IF(ISERROR(VLOOKUP(K394,#REF!,3,FALSE))," ",VLOOKUP(K394,#REF!,3,FALSE))</f>
        <v xml:space="preserve"> </v>
      </c>
      <c r="N394" s="135" t="s">
        <v>2553</v>
      </c>
      <c r="O394" s="136">
        <v>0</v>
      </c>
      <c r="P394" s="137" t="s">
        <v>2351</v>
      </c>
      <c r="Q394" s="138" t="s">
        <v>1278</v>
      </c>
      <c r="R394" s="137" t="s">
        <v>295</v>
      </c>
      <c r="S394" s="137" t="s">
        <v>79</v>
      </c>
      <c r="T394" s="139" t="s">
        <v>79</v>
      </c>
      <c r="U394" s="140" t="s">
        <v>79</v>
      </c>
      <c r="V394" s="165">
        <v>32775000</v>
      </c>
      <c r="W394" s="141">
        <v>0</v>
      </c>
      <c r="X394" s="142">
        <v>1</v>
      </c>
      <c r="Y394" s="148">
        <v>874000</v>
      </c>
      <c r="Z394" s="260">
        <f t="shared" si="10"/>
        <v>33649000</v>
      </c>
      <c r="AA394" s="263">
        <v>27239667</v>
      </c>
      <c r="AB394" s="168">
        <v>44335</v>
      </c>
      <c r="AC394" s="168">
        <v>44340</v>
      </c>
      <c r="AD394" s="168">
        <v>44561</v>
      </c>
      <c r="AE394" s="143">
        <v>225</v>
      </c>
      <c r="AF394" s="143">
        <v>1</v>
      </c>
      <c r="AG394" s="170">
        <v>14</v>
      </c>
      <c r="AH394" s="171" t="s">
        <v>79</v>
      </c>
      <c r="AI394" s="169" t="s">
        <v>79</v>
      </c>
      <c r="AJ394" s="169" t="s">
        <v>79</v>
      </c>
      <c r="AK394" s="169" t="s">
        <v>79</v>
      </c>
      <c r="AL394" s="143" t="s">
        <v>79</v>
      </c>
      <c r="AM394" s="143" t="s">
        <v>79</v>
      </c>
      <c r="AN394" s="143" t="s">
        <v>2610</v>
      </c>
      <c r="AO394" s="143" t="s">
        <v>79</v>
      </c>
      <c r="AP394" s="144">
        <f t="shared" si="11"/>
        <v>0.80952381942999796</v>
      </c>
      <c r="AQ394" s="35"/>
      <c r="AR394" s="35"/>
      <c r="AS394" s="35"/>
      <c r="AT394" s="35"/>
      <c r="AU394" s="35"/>
      <c r="AV394" s="35"/>
    </row>
    <row r="395" spans="1:48" s="145" customFormat="1" ht="27.95" customHeight="1" x14ac:dyDescent="0.25">
      <c r="A395" s="126" t="s">
        <v>1768</v>
      </c>
      <c r="B395" s="126">
        <v>2021</v>
      </c>
      <c r="C395" s="126" t="s">
        <v>3147</v>
      </c>
      <c r="D395" s="127" t="s">
        <v>3148</v>
      </c>
      <c r="E395" s="128" t="s">
        <v>54</v>
      </c>
      <c r="F395" s="129" t="s">
        <v>27</v>
      </c>
      <c r="G395" s="130" t="s">
        <v>75</v>
      </c>
      <c r="H395" s="131" t="s">
        <v>677</v>
      </c>
      <c r="I395" s="132" t="s">
        <v>49</v>
      </c>
      <c r="J395" s="147" t="s">
        <v>223</v>
      </c>
      <c r="K395" s="133">
        <v>57</v>
      </c>
      <c r="L395" s="134" t="str">
        <f>IF(ISERROR(VLOOKUP(K395,#REF!,2,FALSE))," ",VLOOKUP(K395,#REF!,2,FALSE))</f>
        <v xml:space="preserve"> </v>
      </c>
      <c r="M395" s="134" t="str">
        <f>IF(ISERROR(VLOOKUP(K395,#REF!,3,FALSE))," ",VLOOKUP(K395,#REF!,3,FALSE))</f>
        <v xml:space="preserve"> </v>
      </c>
      <c r="N395" s="135" t="s">
        <v>2553</v>
      </c>
      <c r="O395" s="136">
        <v>0</v>
      </c>
      <c r="P395" s="137" t="s">
        <v>2352</v>
      </c>
      <c r="Q395" s="138" t="s">
        <v>1279</v>
      </c>
      <c r="R395" s="137" t="s">
        <v>295</v>
      </c>
      <c r="S395" s="137" t="s">
        <v>79</v>
      </c>
      <c r="T395" s="139" t="s">
        <v>79</v>
      </c>
      <c r="U395" s="140" t="s">
        <v>79</v>
      </c>
      <c r="V395" s="165">
        <v>32775000</v>
      </c>
      <c r="W395" s="141">
        <v>-27676667</v>
      </c>
      <c r="X395" s="142"/>
      <c r="Y395" s="148"/>
      <c r="Z395" s="260">
        <f t="shared" si="10"/>
        <v>5098333</v>
      </c>
      <c r="AA395" s="263">
        <v>5098333</v>
      </c>
      <c r="AB395" s="168">
        <v>44330</v>
      </c>
      <c r="AC395" s="168">
        <v>44335</v>
      </c>
      <c r="AD395" s="168">
        <v>44561</v>
      </c>
      <c r="AE395" s="143">
        <v>225</v>
      </c>
      <c r="AF395" s="143">
        <v>0</v>
      </c>
      <c r="AG395" s="170">
        <v>0</v>
      </c>
      <c r="AH395" s="171" t="s">
        <v>79</v>
      </c>
      <c r="AI395" s="169" t="s">
        <v>79</v>
      </c>
      <c r="AJ395" s="169" t="s">
        <v>79</v>
      </c>
      <c r="AK395" s="169" t="s">
        <v>79</v>
      </c>
      <c r="AL395" s="143" t="s">
        <v>79</v>
      </c>
      <c r="AM395" s="143" t="s">
        <v>79</v>
      </c>
      <c r="AN395" s="143" t="s">
        <v>2610</v>
      </c>
      <c r="AO395" s="143" t="s">
        <v>79</v>
      </c>
      <c r="AP395" s="144">
        <f t="shared" si="11"/>
        <v>1</v>
      </c>
      <c r="AQ395" s="35"/>
      <c r="AR395" s="35"/>
      <c r="AS395" s="35"/>
      <c r="AT395" s="35"/>
      <c r="AU395" s="35"/>
      <c r="AV395" s="35"/>
    </row>
    <row r="396" spans="1:48" s="145" customFormat="1" ht="27.95" customHeight="1" x14ac:dyDescent="0.25">
      <c r="A396" s="126" t="s">
        <v>1768</v>
      </c>
      <c r="B396" s="126">
        <v>2021</v>
      </c>
      <c r="C396" s="126" t="s">
        <v>3147</v>
      </c>
      <c r="D396" s="127" t="s">
        <v>3148</v>
      </c>
      <c r="E396" s="128" t="s">
        <v>54</v>
      </c>
      <c r="F396" s="129" t="s">
        <v>27</v>
      </c>
      <c r="G396" s="130" t="s">
        <v>75</v>
      </c>
      <c r="H396" s="131" t="s">
        <v>678</v>
      </c>
      <c r="I396" s="132" t="s">
        <v>49</v>
      </c>
      <c r="J396" s="147" t="s">
        <v>223</v>
      </c>
      <c r="K396" s="133">
        <v>57</v>
      </c>
      <c r="L396" s="134" t="str">
        <f>IF(ISERROR(VLOOKUP(K396,#REF!,2,FALSE))," ",VLOOKUP(K396,#REF!,2,FALSE))</f>
        <v xml:space="preserve"> </v>
      </c>
      <c r="M396" s="134" t="str">
        <f>IF(ISERROR(VLOOKUP(K396,#REF!,3,FALSE))," ",VLOOKUP(K396,#REF!,3,FALSE))</f>
        <v xml:space="preserve"> </v>
      </c>
      <c r="N396" s="135" t="s">
        <v>2553</v>
      </c>
      <c r="O396" s="136">
        <v>0</v>
      </c>
      <c r="P396" s="137" t="s">
        <v>2353</v>
      </c>
      <c r="Q396" s="138" t="s">
        <v>1280</v>
      </c>
      <c r="R396" s="137" t="s">
        <v>295</v>
      </c>
      <c r="S396" s="137" t="s">
        <v>79</v>
      </c>
      <c r="T396" s="139" t="s">
        <v>79</v>
      </c>
      <c r="U396" s="140" t="s">
        <v>79</v>
      </c>
      <c r="V396" s="165">
        <v>27676667</v>
      </c>
      <c r="W396" s="141">
        <v>0</v>
      </c>
      <c r="X396" s="142"/>
      <c r="Y396" s="148"/>
      <c r="Z396" s="260">
        <f t="shared" si="10"/>
        <v>27676667</v>
      </c>
      <c r="AA396" s="263">
        <v>22869667</v>
      </c>
      <c r="AB396" s="168">
        <v>44330</v>
      </c>
      <c r="AC396" s="168">
        <v>44335</v>
      </c>
      <c r="AD396" s="168">
        <v>44561</v>
      </c>
      <c r="AE396" s="143">
        <v>225</v>
      </c>
      <c r="AF396" s="143">
        <v>0</v>
      </c>
      <c r="AG396" s="170">
        <v>0</v>
      </c>
      <c r="AH396" s="171" t="s">
        <v>79</v>
      </c>
      <c r="AI396" s="169" t="s">
        <v>79</v>
      </c>
      <c r="AJ396" s="169" t="s">
        <v>79</v>
      </c>
      <c r="AK396" s="169" t="s">
        <v>79</v>
      </c>
      <c r="AL396" s="143" t="s">
        <v>79</v>
      </c>
      <c r="AM396" s="143" t="s">
        <v>79</v>
      </c>
      <c r="AN396" s="143" t="s">
        <v>2610</v>
      </c>
      <c r="AO396" s="143" t="s">
        <v>79</v>
      </c>
      <c r="AP396" s="144">
        <f t="shared" si="11"/>
        <v>0.82631579156550894</v>
      </c>
      <c r="AQ396" s="35"/>
      <c r="AR396" s="35"/>
      <c r="AS396" s="35"/>
      <c r="AT396" s="35"/>
      <c r="AU396" s="35"/>
      <c r="AV396" s="35"/>
    </row>
    <row r="397" spans="1:48" s="145" customFormat="1" ht="27.95" customHeight="1" x14ac:dyDescent="0.25">
      <c r="A397" s="126" t="s">
        <v>1769</v>
      </c>
      <c r="B397" s="126">
        <v>2021</v>
      </c>
      <c r="C397" s="126" t="s">
        <v>3149</v>
      </c>
      <c r="D397" s="127" t="s">
        <v>3150</v>
      </c>
      <c r="E397" s="128" t="s">
        <v>54</v>
      </c>
      <c r="F397" s="129" t="s">
        <v>27</v>
      </c>
      <c r="G397" s="130" t="s">
        <v>75</v>
      </c>
      <c r="H397" s="131" t="s">
        <v>679</v>
      </c>
      <c r="I397" s="132" t="s">
        <v>49</v>
      </c>
      <c r="J397" s="147" t="s">
        <v>223</v>
      </c>
      <c r="K397" s="133">
        <v>57</v>
      </c>
      <c r="L397" s="134" t="str">
        <f>IF(ISERROR(VLOOKUP(K397,#REF!,2,FALSE))," ",VLOOKUP(K397,#REF!,2,FALSE))</f>
        <v xml:space="preserve"> </v>
      </c>
      <c r="M397" s="134" t="str">
        <f>IF(ISERROR(VLOOKUP(K397,#REF!,3,FALSE))," ",VLOOKUP(K397,#REF!,3,FALSE))</f>
        <v xml:space="preserve"> </v>
      </c>
      <c r="N397" s="135" t="s">
        <v>2553</v>
      </c>
      <c r="O397" s="136">
        <v>0</v>
      </c>
      <c r="P397" s="137" t="s">
        <v>2186</v>
      </c>
      <c r="Q397" s="138" t="s">
        <v>1112</v>
      </c>
      <c r="R397" s="137" t="s">
        <v>295</v>
      </c>
      <c r="S397" s="137" t="s">
        <v>79</v>
      </c>
      <c r="T397" s="139" t="s">
        <v>79</v>
      </c>
      <c r="U397" s="140" t="s">
        <v>79</v>
      </c>
      <c r="V397" s="165">
        <v>64000000</v>
      </c>
      <c r="W397" s="141">
        <v>-16000000</v>
      </c>
      <c r="X397" s="142">
        <v>1</v>
      </c>
      <c r="Y397" s="148">
        <v>3733333</v>
      </c>
      <c r="Z397" s="260">
        <f t="shared" si="10"/>
        <v>51733333</v>
      </c>
      <c r="AA397" s="263">
        <v>34666667</v>
      </c>
      <c r="AB397" s="168">
        <v>44335</v>
      </c>
      <c r="AC397" s="168">
        <v>44337</v>
      </c>
      <c r="AD397" s="168">
        <v>44575</v>
      </c>
      <c r="AE397" s="143">
        <v>240</v>
      </c>
      <c r="AF397" s="143">
        <v>1</v>
      </c>
      <c r="AG397" s="170">
        <v>14</v>
      </c>
      <c r="AH397" s="171" t="s">
        <v>79</v>
      </c>
      <c r="AI397" s="169" t="s">
        <v>79</v>
      </c>
      <c r="AJ397" s="169" t="s">
        <v>79</v>
      </c>
      <c r="AK397" s="169" t="s">
        <v>79</v>
      </c>
      <c r="AL397" s="143" t="s">
        <v>79</v>
      </c>
      <c r="AM397" s="143" t="s">
        <v>79</v>
      </c>
      <c r="AN397" s="143" t="s">
        <v>2610</v>
      </c>
      <c r="AO397" s="143" t="s">
        <v>79</v>
      </c>
      <c r="AP397" s="144">
        <f t="shared" si="11"/>
        <v>0.67010310354447877</v>
      </c>
      <c r="AQ397" s="35"/>
      <c r="AR397" s="35"/>
      <c r="AS397" s="35"/>
      <c r="AT397" s="35"/>
      <c r="AU397" s="35"/>
      <c r="AV397" s="35"/>
    </row>
    <row r="398" spans="1:48" s="145" customFormat="1" ht="27.95" customHeight="1" x14ac:dyDescent="0.25">
      <c r="A398" s="126" t="s">
        <v>1770</v>
      </c>
      <c r="B398" s="126">
        <v>2021</v>
      </c>
      <c r="C398" s="126" t="s">
        <v>3151</v>
      </c>
      <c r="D398" s="127" t="s">
        <v>3152</v>
      </c>
      <c r="E398" s="128" t="s">
        <v>54</v>
      </c>
      <c r="F398" s="129" t="s">
        <v>27</v>
      </c>
      <c r="G398" s="130" t="s">
        <v>75</v>
      </c>
      <c r="H398" s="131" t="s">
        <v>680</v>
      </c>
      <c r="I398" s="132" t="s">
        <v>49</v>
      </c>
      <c r="J398" s="147" t="s">
        <v>223</v>
      </c>
      <c r="K398" s="133">
        <v>57</v>
      </c>
      <c r="L398" s="134" t="str">
        <f>IF(ISERROR(VLOOKUP(K398,#REF!,2,FALSE))," ",VLOOKUP(K398,#REF!,2,FALSE))</f>
        <v xml:space="preserve"> </v>
      </c>
      <c r="M398" s="134" t="str">
        <f>IF(ISERROR(VLOOKUP(K398,#REF!,3,FALSE))," ",VLOOKUP(K398,#REF!,3,FALSE))</f>
        <v xml:space="preserve"> </v>
      </c>
      <c r="N398" s="135" t="s">
        <v>2563</v>
      </c>
      <c r="O398" s="136">
        <v>0</v>
      </c>
      <c r="P398" s="137" t="s">
        <v>2354</v>
      </c>
      <c r="Q398" s="138" t="s">
        <v>1281</v>
      </c>
      <c r="R398" s="137" t="s">
        <v>295</v>
      </c>
      <c r="S398" s="137" t="s">
        <v>79</v>
      </c>
      <c r="T398" s="139" t="s">
        <v>79</v>
      </c>
      <c r="U398" s="140" t="s">
        <v>79</v>
      </c>
      <c r="V398" s="165">
        <v>44660000</v>
      </c>
      <c r="W398" s="141">
        <v>0</v>
      </c>
      <c r="X398" s="142"/>
      <c r="Y398" s="148"/>
      <c r="Z398" s="260">
        <f t="shared" ref="Z398:Z461" si="12">+V398+W398+Y398</f>
        <v>44660000</v>
      </c>
      <c r="AA398" s="263">
        <v>39768667</v>
      </c>
      <c r="AB398" s="168">
        <v>44336</v>
      </c>
      <c r="AC398" s="168">
        <v>44340</v>
      </c>
      <c r="AD398" s="168">
        <v>44553</v>
      </c>
      <c r="AE398" s="143">
        <v>210</v>
      </c>
      <c r="AF398" s="143">
        <v>0</v>
      </c>
      <c r="AG398" s="170">
        <v>0</v>
      </c>
      <c r="AH398" s="171" t="s">
        <v>79</v>
      </c>
      <c r="AI398" s="169" t="s">
        <v>79</v>
      </c>
      <c r="AJ398" s="169" t="s">
        <v>79</v>
      </c>
      <c r="AK398" s="169" t="s">
        <v>79</v>
      </c>
      <c r="AL398" s="143" t="s">
        <v>79</v>
      </c>
      <c r="AM398" s="143" t="s">
        <v>79</v>
      </c>
      <c r="AN398" s="143" t="s">
        <v>2610</v>
      </c>
      <c r="AO398" s="143" t="s">
        <v>79</v>
      </c>
      <c r="AP398" s="144">
        <f t="shared" ref="AP398:AP461" si="13">IF(ISERROR(AA398/Z398),"-",(AA398/Z398))</f>
        <v>0.890476197939991</v>
      </c>
      <c r="AQ398" s="35"/>
      <c r="AR398" s="35"/>
      <c r="AS398" s="35"/>
      <c r="AT398" s="35"/>
      <c r="AU398" s="35"/>
      <c r="AV398" s="35"/>
    </row>
    <row r="399" spans="1:48" s="145" customFormat="1" ht="27.95" customHeight="1" x14ac:dyDescent="0.25">
      <c r="A399" s="126" t="s">
        <v>1771</v>
      </c>
      <c r="B399" s="126">
        <v>2021</v>
      </c>
      <c r="C399" s="126" t="s">
        <v>3153</v>
      </c>
      <c r="D399" s="127" t="s">
        <v>3154</v>
      </c>
      <c r="E399" s="128" t="s">
        <v>54</v>
      </c>
      <c r="F399" s="129" t="s">
        <v>27</v>
      </c>
      <c r="G399" s="130" t="s">
        <v>75</v>
      </c>
      <c r="H399" s="131" t="s">
        <v>681</v>
      </c>
      <c r="I399" s="132" t="s">
        <v>49</v>
      </c>
      <c r="J399" s="147" t="s">
        <v>223</v>
      </c>
      <c r="K399" s="133">
        <v>57</v>
      </c>
      <c r="L399" s="134" t="str">
        <f>IF(ISERROR(VLOOKUP(K399,#REF!,2,FALSE))," ",VLOOKUP(K399,#REF!,2,FALSE))</f>
        <v xml:space="preserve"> </v>
      </c>
      <c r="M399" s="134" t="str">
        <f>IF(ISERROR(VLOOKUP(K399,#REF!,3,FALSE))," ",VLOOKUP(K399,#REF!,3,FALSE))</f>
        <v xml:space="preserve"> </v>
      </c>
      <c r="N399" s="135" t="s">
        <v>2553</v>
      </c>
      <c r="O399" s="136">
        <v>0</v>
      </c>
      <c r="P399" s="137" t="s">
        <v>2355</v>
      </c>
      <c r="Q399" s="138" t="s">
        <v>1282</v>
      </c>
      <c r="R399" s="137" t="s">
        <v>295</v>
      </c>
      <c r="S399" s="137" t="s">
        <v>79</v>
      </c>
      <c r="T399" s="139" t="s">
        <v>79</v>
      </c>
      <c r="U399" s="140" t="s">
        <v>79</v>
      </c>
      <c r="V399" s="165">
        <v>13500000</v>
      </c>
      <c r="W399" s="141">
        <v>0</v>
      </c>
      <c r="X399" s="142"/>
      <c r="Y399" s="148"/>
      <c r="Z399" s="260">
        <f t="shared" si="12"/>
        <v>13500000</v>
      </c>
      <c r="AA399" s="263">
        <v>10800000</v>
      </c>
      <c r="AB399" s="168">
        <v>44341</v>
      </c>
      <c r="AC399" s="168">
        <v>44348</v>
      </c>
      <c r="AD399" s="168">
        <v>44561</v>
      </c>
      <c r="AE399" s="143">
        <v>225</v>
      </c>
      <c r="AF399" s="143">
        <v>0</v>
      </c>
      <c r="AG399" s="170">
        <v>0</v>
      </c>
      <c r="AH399" s="171" t="s">
        <v>79</v>
      </c>
      <c r="AI399" s="169" t="s">
        <v>79</v>
      </c>
      <c r="AJ399" s="169" t="s">
        <v>79</v>
      </c>
      <c r="AK399" s="169" t="s">
        <v>79</v>
      </c>
      <c r="AL399" s="143" t="s">
        <v>79</v>
      </c>
      <c r="AM399" s="143" t="s">
        <v>79</v>
      </c>
      <c r="AN399" s="143" t="s">
        <v>2610</v>
      </c>
      <c r="AO399" s="143" t="s">
        <v>79</v>
      </c>
      <c r="AP399" s="144">
        <f t="shared" si="13"/>
        <v>0.8</v>
      </c>
      <c r="AQ399" s="35"/>
      <c r="AR399" s="35"/>
      <c r="AS399" s="35"/>
      <c r="AT399" s="35"/>
      <c r="AU399" s="35"/>
      <c r="AV399" s="35"/>
    </row>
    <row r="400" spans="1:48" s="145" customFormat="1" ht="27.95" customHeight="1" x14ac:dyDescent="0.25">
      <c r="A400" s="126" t="s">
        <v>1772</v>
      </c>
      <c r="B400" s="126">
        <v>2021</v>
      </c>
      <c r="C400" s="126" t="s">
        <v>3155</v>
      </c>
      <c r="D400" s="127" t="s">
        <v>3156</v>
      </c>
      <c r="E400" s="128" t="s">
        <v>54</v>
      </c>
      <c r="F400" s="129" t="s">
        <v>27</v>
      </c>
      <c r="G400" s="130" t="s">
        <v>75</v>
      </c>
      <c r="H400" s="131" t="s">
        <v>682</v>
      </c>
      <c r="I400" s="132" t="s">
        <v>49</v>
      </c>
      <c r="J400" s="147" t="s">
        <v>223</v>
      </c>
      <c r="K400" s="133">
        <v>57</v>
      </c>
      <c r="L400" s="134" t="str">
        <f>IF(ISERROR(VLOOKUP(K400,#REF!,2,FALSE))," ",VLOOKUP(K400,#REF!,2,FALSE))</f>
        <v xml:space="preserve"> </v>
      </c>
      <c r="M400" s="134" t="str">
        <f>IF(ISERROR(VLOOKUP(K400,#REF!,3,FALSE))," ",VLOOKUP(K400,#REF!,3,FALSE))</f>
        <v xml:space="preserve"> </v>
      </c>
      <c r="N400" s="135" t="s">
        <v>2563</v>
      </c>
      <c r="O400" s="136">
        <v>0</v>
      </c>
      <c r="P400" s="137" t="s">
        <v>2356</v>
      </c>
      <c r="Q400" s="138" t="s">
        <v>1283</v>
      </c>
      <c r="R400" s="137" t="s">
        <v>295</v>
      </c>
      <c r="S400" s="137" t="s">
        <v>79</v>
      </c>
      <c r="T400" s="139" t="s">
        <v>79</v>
      </c>
      <c r="U400" s="140" t="s">
        <v>79</v>
      </c>
      <c r="V400" s="165">
        <v>30590000</v>
      </c>
      <c r="W400" s="141">
        <v>-1311000</v>
      </c>
      <c r="X400" s="142"/>
      <c r="Y400" s="148"/>
      <c r="Z400" s="260">
        <f t="shared" si="12"/>
        <v>29279000</v>
      </c>
      <c r="AA400" s="263">
        <v>24909000</v>
      </c>
      <c r="AB400" s="168">
        <v>44355</v>
      </c>
      <c r="AC400" s="168">
        <v>44357</v>
      </c>
      <c r="AD400" s="168">
        <v>44561</v>
      </c>
      <c r="AE400" s="143">
        <v>210</v>
      </c>
      <c r="AF400" s="143">
        <v>0</v>
      </c>
      <c r="AG400" s="170">
        <v>0</v>
      </c>
      <c r="AH400" s="171" t="s">
        <v>79</v>
      </c>
      <c r="AI400" s="169" t="s">
        <v>79</v>
      </c>
      <c r="AJ400" s="169" t="s">
        <v>79</v>
      </c>
      <c r="AK400" s="169" t="s">
        <v>79</v>
      </c>
      <c r="AL400" s="143" t="s">
        <v>79</v>
      </c>
      <c r="AM400" s="143" t="s">
        <v>79</v>
      </c>
      <c r="AN400" s="143" t="s">
        <v>2610</v>
      </c>
      <c r="AO400" s="143" t="s">
        <v>79</v>
      </c>
      <c r="AP400" s="144">
        <f t="shared" si="13"/>
        <v>0.85074626865671643</v>
      </c>
      <c r="AQ400" s="35"/>
      <c r="AR400" s="35"/>
      <c r="AS400" s="35"/>
      <c r="AT400" s="35"/>
      <c r="AU400" s="35"/>
      <c r="AV400" s="35"/>
    </row>
    <row r="401" spans="1:48" s="145" customFormat="1" ht="27.95" customHeight="1" x14ac:dyDescent="0.25">
      <c r="A401" s="126" t="s">
        <v>1773</v>
      </c>
      <c r="B401" s="126">
        <v>2021</v>
      </c>
      <c r="C401" s="126" t="s">
        <v>3157</v>
      </c>
      <c r="D401" s="127" t="s">
        <v>3158</v>
      </c>
      <c r="E401" s="128" t="s">
        <v>54</v>
      </c>
      <c r="F401" s="129" t="s">
        <v>27</v>
      </c>
      <c r="G401" s="130" t="s">
        <v>75</v>
      </c>
      <c r="H401" s="131" t="s">
        <v>683</v>
      </c>
      <c r="I401" s="132" t="s">
        <v>49</v>
      </c>
      <c r="J401" s="147" t="s">
        <v>223</v>
      </c>
      <c r="K401" s="133">
        <v>43</v>
      </c>
      <c r="L401" s="134" t="str">
        <f>IF(ISERROR(VLOOKUP(K401,#REF!,2,FALSE))," ",VLOOKUP(K401,#REF!,2,FALSE))</f>
        <v xml:space="preserve"> </v>
      </c>
      <c r="M401" s="134" t="str">
        <f>IF(ISERROR(VLOOKUP(K401,#REF!,3,FALSE))," ",VLOOKUP(K401,#REF!,3,FALSE))</f>
        <v xml:space="preserve"> </v>
      </c>
      <c r="N401" s="135" t="s">
        <v>2566</v>
      </c>
      <c r="O401" s="136">
        <v>0</v>
      </c>
      <c r="P401" s="137" t="s">
        <v>2357</v>
      </c>
      <c r="Q401" s="138" t="s">
        <v>1284</v>
      </c>
      <c r="R401" s="137" t="s">
        <v>295</v>
      </c>
      <c r="S401" s="137" t="s">
        <v>79</v>
      </c>
      <c r="T401" s="139" t="s">
        <v>79</v>
      </c>
      <c r="U401" s="140" t="s">
        <v>79</v>
      </c>
      <c r="V401" s="165">
        <v>16875000</v>
      </c>
      <c r="W401" s="141">
        <v>0</v>
      </c>
      <c r="X401" s="142"/>
      <c r="Y401" s="148"/>
      <c r="Z401" s="260">
        <f t="shared" si="12"/>
        <v>16875000</v>
      </c>
      <c r="AA401" s="263">
        <v>12375000</v>
      </c>
      <c r="AB401" s="168">
        <v>44343</v>
      </c>
      <c r="AC401" s="168">
        <v>44363</v>
      </c>
      <c r="AD401" s="168">
        <v>44575</v>
      </c>
      <c r="AE401" s="143">
        <v>225</v>
      </c>
      <c r="AF401" s="143">
        <v>1</v>
      </c>
      <c r="AG401" s="170">
        <v>14</v>
      </c>
      <c r="AH401" s="171" t="s">
        <v>79</v>
      </c>
      <c r="AI401" s="169" t="s">
        <v>79</v>
      </c>
      <c r="AJ401" s="169" t="s">
        <v>79</v>
      </c>
      <c r="AK401" s="169" t="s">
        <v>79</v>
      </c>
      <c r="AL401" s="143" t="s">
        <v>79</v>
      </c>
      <c r="AM401" s="143" t="s">
        <v>79</v>
      </c>
      <c r="AN401" s="143" t="s">
        <v>2610</v>
      </c>
      <c r="AO401" s="143" t="s">
        <v>79</v>
      </c>
      <c r="AP401" s="144">
        <f t="shared" si="13"/>
        <v>0.73333333333333328</v>
      </c>
      <c r="AQ401" s="35"/>
      <c r="AR401" s="35"/>
      <c r="AS401" s="35"/>
      <c r="AT401" s="35"/>
      <c r="AU401" s="35"/>
      <c r="AV401" s="35"/>
    </row>
    <row r="402" spans="1:48" s="145" customFormat="1" ht="27.95" customHeight="1" x14ac:dyDescent="0.25">
      <c r="A402" s="126" t="s">
        <v>1774</v>
      </c>
      <c r="B402" s="126">
        <v>2021</v>
      </c>
      <c r="C402" s="126" t="s">
        <v>3159</v>
      </c>
      <c r="D402" s="127" t="s">
        <v>3160</v>
      </c>
      <c r="E402" s="128" t="s">
        <v>54</v>
      </c>
      <c r="F402" s="129" t="s">
        <v>27</v>
      </c>
      <c r="G402" s="130" t="s">
        <v>75</v>
      </c>
      <c r="H402" s="131" t="s">
        <v>684</v>
      </c>
      <c r="I402" s="132" t="s">
        <v>49</v>
      </c>
      <c r="J402" s="147" t="s">
        <v>223</v>
      </c>
      <c r="K402" s="133">
        <v>43</v>
      </c>
      <c r="L402" s="134" t="str">
        <f>IF(ISERROR(VLOOKUP(K402,#REF!,2,FALSE))," ",VLOOKUP(K402,#REF!,2,FALSE))</f>
        <v xml:space="preserve"> </v>
      </c>
      <c r="M402" s="134" t="str">
        <f>IF(ISERROR(VLOOKUP(K402,#REF!,3,FALSE))," ",VLOOKUP(K402,#REF!,3,FALSE))</f>
        <v xml:space="preserve"> </v>
      </c>
      <c r="N402" s="135" t="s">
        <v>2566</v>
      </c>
      <c r="O402" s="136">
        <v>0</v>
      </c>
      <c r="P402" s="137" t="s">
        <v>2358</v>
      </c>
      <c r="Q402" s="138" t="s">
        <v>1285</v>
      </c>
      <c r="R402" s="137" t="s">
        <v>295</v>
      </c>
      <c r="S402" s="137" t="s">
        <v>79</v>
      </c>
      <c r="T402" s="139" t="s">
        <v>79</v>
      </c>
      <c r="U402" s="140" t="s">
        <v>79</v>
      </c>
      <c r="V402" s="165">
        <v>16875000</v>
      </c>
      <c r="W402" s="141">
        <v>0</v>
      </c>
      <c r="X402" s="142"/>
      <c r="Y402" s="148"/>
      <c r="Z402" s="260">
        <f t="shared" si="12"/>
        <v>16875000</v>
      </c>
      <c r="AA402" s="263">
        <v>13425000</v>
      </c>
      <c r="AB402" s="168">
        <v>44347</v>
      </c>
      <c r="AC402" s="168">
        <v>44349</v>
      </c>
      <c r="AD402" s="168">
        <v>44561</v>
      </c>
      <c r="AE402" s="143">
        <v>225</v>
      </c>
      <c r="AF402" s="143">
        <v>0</v>
      </c>
      <c r="AG402" s="170">
        <v>0</v>
      </c>
      <c r="AH402" s="171" t="s">
        <v>79</v>
      </c>
      <c r="AI402" s="169" t="s">
        <v>79</v>
      </c>
      <c r="AJ402" s="169" t="s">
        <v>79</v>
      </c>
      <c r="AK402" s="169" t="s">
        <v>79</v>
      </c>
      <c r="AL402" s="143" t="s">
        <v>79</v>
      </c>
      <c r="AM402" s="143" t="s">
        <v>79</v>
      </c>
      <c r="AN402" s="143" t="s">
        <v>2610</v>
      </c>
      <c r="AO402" s="143" t="s">
        <v>79</v>
      </c>
      <c r="AP402" s="144">
        <f t="shared" si="13"/>
        <v>0.79555555555555557</v>
      </c>
      <c r="AQ402" s="35"/>
      <c r="AR402" s="35"/>
      <c r="AS402" s="35"/>
      <c r="AT402" s="35"/>
      <c r="AU402" s="35"/>
      <c r="AV402" s="35"/>
    </row>
    <row r="403" spans="1:48" s="145" customFormat="1" ht="27.95" customHeight="1" x14ac:dyDescent="0.25">
      <c r="A403" s="126" t="s">
        <v>1775</v>
      </c>
      <c r="B403" s="126">
        <v>2021</v>
      </c>
      <c r="C403" s="126" t="s">
        <v>3161</v>
      </c>
      <c r="D403" s="127" t="s">
        <v>3162</v>
      </c>
      <c r="E403" s="128" t="s">
        <v>40</v>
      </c>
      <c r="F403" s="129" t="s">
        <v>50</v>
      </c>
      <c r="G403" s="130" t="s">
        <v>79</v>
      </c>
      <c r="H403" s="131" t="s">
        <v>685</v>
      </c>
      <c r="I403" s="132" t="s">
        <v>48</v>
      </c>
      <c r="J403" s="147" t="s">
        <v>223</v>
      </c>
      <c r="K403" s="133" t="s">
        <v>79</v>
      </c>
      <c r="L403" s="134" t="str">
        <f>IF(ISERROR(VLOOKUP(K403,#REF!,2,FALSE))," ",VLOOKUP(K403,#REF!,2,FALSE))</f>
        <v xml:space="preserve"> </v>
      </c>
      <c r="M403" s="134" t="str">
        <f>IF(ISERROR(VLOOKUP(K403,#REF!,3,FALSE))," ",VLOOKUP(K403,#REF!,3,FALSE))</f>
        <v xml:space="preserve"> </v>
      </c>
      <c r="N403" s="135" t="s">
        <v>2591</v>
      </c>
      <c r="O403" s="136">
        <v>6</v>
      </c>
      <c r="P403" s="137" t="s">
        <v>2359</v>
      </c>
      <c r="Q403" s="138" t="s">
        <v>1286</v>
      </c>
      <c r="R403" s="137" t="s">
        <v>296</v>
      </c>
      <c r="S403" s="137" t="s">
        <v>79</v>
      </c>
      <c r="T403" s="139" t="s">
        <v>79</v>
      </c>
      <c r="U403" s="140" t="s">
        <v>79</v>
      </c>
      <c r="V403" s="165">
        <v>25400000</v>
      </c>
      <c r="W403" s="141">
        <v>0</v>
      </c>
      <c r="X403" s="142">
        <v>1</v>
      </c>
      <c r="Y403" s="148">
        <v>12102332</v>
      </c>
      <c r="Z403" s="260">
        <f t="shared" si="12"/>
        <v>37502332</v>
      </c>
      <c r="AA403" s="263">
        <v>33979260</v>
      </c>
      <c r="AB403" s="168">
        <v>44342</v>
      </c>
      <c r="AC403" s="168">
        <v>44348</v>
      </c>
      <c r="AD403" s="168">
        <v>44591</v>
      </c>
      <c r="AE403" s="143">
        <v>240</v>
      </c>
      <c r="AF403" s="143">
        <v>0</v>
      </c>
      <c r="AG403" s="170">
        <v>0</v>
      </c>
      <c r="AH403" s="171" t="s">
        <v>79</v>
      </c>
      <c r="AI403" s="169" t="s">
        <v>79</v>
      </c>
      <c r="AJ403" s="169" t="s">
        <v>79</v>
      </c>
      <c r="AK403" s="169" t="s">
        <v>79</v>
      </c>
      <c r="AL403" s="143" t="s">
        <v>79</v>
      </c>
      <c r="AM403" s="143" t="s">
        <v>79</v>
      </c>
      <c r="AN403" s="143" t="s">
        <v>2610</v>
      </c>
      <c r="AO403" s="143" t="s">
        <v>79</v>
      </c>
      <c r="AP403" s="144">
        <f t="shared" si="13"/>
        <v>0.90605725531948256</v>
      </c>
      <c r="AQ403" s="35"/>
      <c r="AR403" s="35"/>
      <c r="AS403" s="35"/>
      <c r="AT403" s="35"/>
      <c r="AU403" s="35"/>
      <c r="AV403" s="35"/>
    </row>
    <row r="404" spans="1:48" s="145" customFormat="1" ht="27.95" customHeight="1" x14ac:dyDescent="0.25">
      <c r="A404" s="126" t="s">
        <v>1776</v>
      </c>
      <c r="B404" s="126">
        <v>2021</v>
      </c>
      <c r="C404" s="126" t="s">
        <v>3163</v>
      </c>
      <c r="D404" s="127" t="s">
        <v>3164</v>
      </c>
      <c r="E404" s="128" t="s">
        <v>54</v>
      </c>
      <c r="F404" s="129" t="s">
        <v>27</v>
      </c>
      <c r="G404" s="130" t="s">
        <v>75</v>
      </c>
      <c r="H404" s="131" t="s">
        <v>686</v>
      </c>
      <c r="I404" s="132" t="s">
        <v>49</v>
      </c>
      <c r="J404" s="147" t="s">
        <v>223</v>
      </c>
      <c r="K404" s="133">
        <v>57</v>
      </c>
      <c r="L404" s="134" t="str">
        <f>IF(ISERROR(VLOOKUP(K404,#REF!,2,FALSE))," ",VLOOKUP(K404,#REF!,2,FALSE))</f>
        <v xml:space="preserve"> </v>
      </c>
      <c r="M404" s="134" t="str">
        <f>IF(ISERROR(VLOOKUP(K404,#REF!,3,FALSE))," ",VLOOKUP(K404,#REF!,3,FALSE))</f>
        <v xml:space="preserve"> </v>
      </c>
      <c r="N404" s="135" t="s">
        <v>2563</v>
      </c>
      <c r="O404" s="136">
        <v>0</v>
      </c>
      <c r="P404" s="137" t="s">
        <v>2360</v>
      </c>
      <c r="Q404" s="138" t="s">
        <v>1287</v>
      </c>
      <c r="R404" s="137" t="s">
        <v>295</v>
      </c>
      <c r="S404" s="137" t="s">
        <v>79</v>
      </c>
      <c r="T404" s="139" t="s">
        <v>79</v>
      </c>
      <c r="U404" s="140" t="s">
        <v>79</v>
      </c>
      <c r="V404" s="165">
        <v>15750000</v>
      </c>
      <c r="W404" s="141">
        <v>-150000</v>
      </c>
      <c r="X404" s="142"/>
      <c r="Y404" s="148"/>
      <c r="Z404" s="260">
        <f t="shared" si="12"/>
        <v>15600000</v>
      </c>
      <c r="AA404" s="263">
        <v>6600000</v>
      </c>
      <c r="AB404" s="168">
        <v>44347</v>
      </c>
      <c r="AC404" s="168">
        <v>44350</v>
      </c>
      <c r="AD404" s="168">
        <v>44439</v>
      </c>
      <c r="AE404" s="143">
        <v>210</v>
      </c>
      <c r="AF404" s="143">
        <v>0</v>
      </c>
      <c r="AG404" s="170">
        <v>0</v>
      </c>
      <c r="AH404" s="171" t="s">
        <v>79</v>
      </c>
      <c r="AI404" s="169" t="s">
        <v>79</v>
      </c>
      <c r="AJ404" s="169" t="s">
        <v>79</v>
      </c>
      <c r="AK404" s="169" t="s">
        <v>79</v>
      </c>
      <c r="AL404" s="143" t="s">
        <v>79</v>
      </c>
      <c r="AM404" s="143" t="s">
        <v>79</v>
      </c>
      <c r="AN404" s="143" t="s">
        <v>2610</v>
      </c>
      <c r="AO404" s="143" t="s">
        <v>79</v>
      </c>
      <c r="AP404" s="144">
        <f t="shared" si="13"/>
        <v>0.42307692307692307</v>
      </c>
      <c r="AQ404" s="35"/>
      <c r="AR404" s="35"/>
      <c r="AS404" s="35"/>
      <c r="AT404" s="35"/>
      <c r="AU404" s="35"/>
      <c r="AV404" s="35"/>
    </row>
    <row r="405" spans="1:48" s="145" customFormat="1" ht="27.95" customHeight="1" x14ac:dyDescent="0.25">
      <c r="A405" s="126" t="s">
        <v>1777</v>
      </c>
      <c r="B405" s="126">
        <v>2021</v>
      </c>
      <c r="C405" s="126" t="s">
        <v>3165</v>
      </c>
      <c r="D405" s="127" t="s">
        <v>3166</v>
      </c>
      <c r="E405" s="128" t="s">
        <v>54</v>
      </c>
      <c r="F405" s="129" t="s">
        <v>27</v>
      </c>
      <c r="G405" s="130" t="s">
        <v>75</v>
      </c>
      <c r="H405" s="131" t="s">
        <v>687</v>
      </c>
      <c r="I405" s="132" t="s">
        <v>49</v>
      </c>
      <c r="J405" s="147" t="s">
        <v>223</v>
      </c>
      <c r="K405" s="133">
        <v>57</v>
      </c>
      <c r="L405" s="134" t="str">
        <f>IF(ISERROR(VLOOKUP(K405,#REF!,2,FALSE))," ",VLOOKUP(K405,#REF!,2,FALSE))</f>
        <v xml:space="preserve"> </v>
      </c>
      <c r="M405" s="134" t="str">
        <f>IF(ISERROR(VLOOKUP(K405,#REF!,3,FALSE))," ",VLOOKUP(K405,#REF!,3,FALSE))</f>
        <v xml:space="preserve"> </v>
      </c>
      <c r="N405" s="135" t="s">
        <v>2563</v>
      </c>
      <c r="O405" s="136">
        <v>0</v>
      </c>
      <c r="P405" s="137" t="s">
        <v>2361</v>
      </c>
      <c r="Q405" s="138" t="s">
        <v>1288</v>
      </c>
      <c r="R405" s="137" t="s">
        <v>295</v>
      </c>
      <c r="S405" s="137" t="s">
        <v>79</v>
      </c>
      <c r="T405" s="139" t="s">
        <v>79</v>
      </c>
      <c r="U405" s="140" t="s">
        <v>79</v>
      </c>
      <c r="V405" s="165">
        <v>15750000</v>
      </c>
      <c r="W405" s="141">
        <v>-525000</v>
      </c>
      <c r="X405" s="142"/>
      <c r="Y405" s="148"/>
      <c r="Z405" s="260">
        <f t="shared" si="12"/>
        <v>15225000</v>
      </c>
      <c r="AA405" s="263">
        <v>12975000</v>
      </c>
      <c r="AB405" s="168">
        <v>44348</v>
      </c>
      <c r="AC405" s="168">
        <v>44355</v>
      </c>
      <c r="AD405" s="168">
        <v>44561</v>
      </c>
      <c r="AE405" s="143">
        <v>210</v>
      </c>
      <c r="AF405" s="143">
        <v>0</v>
      </c>
      <c r="AG405" s="170">
        <v>0</v>
      </c>
      <c r="AH405" s="171" t="s">
        <v>79</v>
      </c>
      <c r="AI405" s="169" t="s">
        <v>79</v>
      </c>
      <c r="AJ405" s="169" t="s">
        <v>79</v>
      </c>
      <c r="AK405" s="169" t="s">
        <v>79</v>
      </c>
      <c r="AL405" s="143" t="s">
        <v>79</v>
      </c>
      <c r="AM405" s="143" t="s">
        <v>79</v>
      </c>
      <c r="AN405" s="143" t="s">
        <v>2610</v>
      </c>
      <c r="AO405" s="143" t="s">
        <v>79</v>
      </c>
      <c r="AP405" s="144">
        <f t="shared" si="13"/>
        <v>0.85221674876847286</v>
      </c>
      <c r="AQ405" s="35"/>
      <c r="AR405" s="35"/>
      <c r="AS405" s="35"/>
      <c r="AT405" s="35"/>
      <c r="AU405" s="35"/>
      <c r="AV405" s="35"/>
    </row>
    <row r="406" spans="1:48" s="145" customFormat="1" ht="27.95" customHeight="1" x14ac:dyDescent="0.25">
      <c r="A406" s="126" t="s">
        <v>1778</v>
      </c>
      <c r="B406" s="126">
        <v>2021</v>
      </c>
      <c r="C406" s="126" t="s">
        <v>3167</v>
      </c>
      <c r="D406" s="127" t="s">
        <v>3168</v>
      </c>
      <c r="E406" s="128" t="s">
        <v>54</v>
      </c>
      <c r="F406" s="129" t="s">
        <v>27</v>
      </c>
      <c r="G406" s="130" t="s">
        <v>75</v>
      </c>
      <c r="H406" s="131" t="s">
        <v>688</v>
      </c>
      <c r="I406" s="132" t="s">
        <v>49</v>
      </c>
      <c r="J406" s="147" t="s">
        <v>223</v>
      </c>
      <c r="K406" s="133">
        <v>57</v>
      </c>
      <c r="L406" s="134" t="str">
        <f>IF(ISERROR(VLOOKUP(K406,#REF!,2,FALSE))," ",VLOOKUP(K406,#REF!,2,FALSE))</f>
        <v xml:space="preserve"> </v>
      </c>
      <c r="M406" s="134" t="str">
        <f>IF(ISERROR(VLOOKUP(K406,#REF!,3,FALSE))," ",VLOOKUP(K406,#REF!,3,FALSE))</f>
        <v xml:space="preserve"> </v>
      </c>
      <c r="N406" s="135" t="s">
        <v>2563</v>
      </c>
      <c r="O406" s="136">
        <v>0</v>
      </c>
      <c r="P406" s="137" t="s">
        <v>2362</v>
      </c>
      <c r="Q406" s="138" t="s">
        <v>1289</v>
      </c>
      <c r="R406" s="137" t="s">
        <v>295</v>
      </c>
      <c r="S406" s="137" t="s">
        <v>79</v>
      </c>
      <c r="T406" s="139" t="s">
        <v>79</v>
      </c>
      <c r="U406" s="140" t="s">
        <v>79</v>
      </c>
      <c r="V406" s="165">
        <v>15750000</v>
      </c>
      <c r="W406" s="141">
        <v>-600000</v>
      </c>
      <c r="X406" s="142"/>
      <c r="Y406" s="148"/>
      <c r="Z406" s="260">
        <f t="shared" si="12"/>
        <v>15150000</v>
      </c>
      <c r="AA406" s="263">
        <v>12900000</v>
      </c>
      <c r="AB406" s="168">
        <v>44348</v>
      </c>
      <c r="AC406" s="168">
        <v>44356</v>
      </c>
      <c r="AD406" s="168">
        <v>44561</v>
      </c>
      <c r="AE406" s="143">
        <v>210</v>
      </c>
      <c r="AF406" s="143">
        <v>0</v>
      </c>
      <c r="AG406" s="170">
        <v>0</v>
      </c>
      <c r="AH406" s="171" t="s">
        <v>79</v>
      </c>
      <c r="AI406" s="169" t="s">
        <v>79</v>
      </c>
      <c r="AJ406" s="169" t="s">
        <v>79</v>
      </c>
      <c r="AK406" s="169" t="s">
        <v>79</v>
      </c>
      <c r="AL406" s="143" t="s">
        <v>79</v>
      </c>
      <c r="AM406" s="143" t="s">
        <v>79</v>
      </c>
      <c r="AN406" s="143" t="s">
        <v>2610</v>
      </c>
      <c r="AO406" s="143" t="s">
        <v>79</v>
      </c>
      <c r="AP406" s="144">
        <f t="shared" si="13"/>
        <v>0.85148514851485146</v>
      </c>
      <c r="AQ406" s="35"/>
      <c r="AR406" s="35"/>
      <c r="AS406" s="35"/>
      <c r="AT406" s="35"/>
      <c r="AU406" s="35"/>
      <c r="AV406" s="35"/>
    </row>
    <row r="407" spans="1:48" s="145" customFormat="1" ht="27.95" customHeight="1" x14ac:dyDescent="0.25">
      <c r="A407" s="126" t="s">
        <v>1779</v>
      </c>
      <c r="B407" s="126">
        <v>2021</v>
      </c>
      <c r="C407" s="126" t="s">
        <v>3169</v>
      </c>
      <c r="D407" s="127" t="s">
        <v>3170</v>
      </c>
      <c r="E407" s="128" t="s">
        <v>54</v>
      </c>
      <c r="F407" s="129" t="s">
        <v>27</v>
      </c>
      <c r="G407" s="130" t="s">
        <v>75</v>
      </c>
      <c r="H407" s="131" t="s">
        <v>689</v>
      </c>
      <c r="I407" s="132" t="s">
        <v>49</v>
      </c>
      <c r="J407" s="147" t="s">
        <v>223</v>
      </c>
      <c r="K407" s="133">
        <v>57</v>
      </c>
      <c r="L407" s="134" t="str">
        <f>IF(ISERROR(VLOOKUP(K407,#REF!,2,FALSE))," ",VLOOKUP(K407,#REF!,2,FALSE))</f>
        <v xml:space="preserve"> </v>
      </c>
      <c r="M407" s="134" t="str">
        <f>IF(ISERROR(VLOOKUP(K407,#REF!,3,FALSE))," ",VLOOKUP(K407,#REF!,3,FALSE))</f>
        <v xml:space="preserve"> </v>
      </c>
      <c r="N407" s="135" t="s">
        <v>2563</v>
      </c>
      <c r="O407" s="136">
        <v>0</v>
      </c>
      <c r="P407" s="137" t="s">
        <v>2363</v>
      </c>
      <c r="Q407" s="138" t="s">
        <v>1290</v>
      </c>
      <c r="R407" s="137" t="s">
        <v>295</v>
      </c>
      <c r="S407" s="137" t="s">
        <v>79</v>
      </c>
      <c r="T407" s="139" t="s">
        <v>79</v>
      </c>
      <c r="U407" s="140" t="s">
        <v>79</v>
      </c>
      <c r="V407" s="165">
        <v>15750000</v>
      </c>
      <c r="W407" s="141">
        <v>-525000</v>
      </c>
      <c r="X407" s="142"/>
      <c r="Y407" s="148"/>
      <c r="Z407" s="260">
        <f t="shared" si="12"/>
        <v>15225000</v>
      </c>
      <c r="AA407" s="263">
        <v>12975000</v>
      </c>
      <c r="AB407" s="168">
        <v>44348</v>
      </c>
      <c r="AC407" s="168">
        <v>44355</v>
      </c>
      <c r="AD407" s="168">
        <v>44561</v>
      </c>
      <c r="AE407" s="143">
        <v>210</v>
      </c>
      <c r="AF407" s="143">
        <v>0</v>
      </c>
      <c r="AG407" s="170">
        <v>0</v>
      </c>
      <c r="AH407" s="171" t="s">
        <v>79</v>
      </c>
      <c r="AI407" s="169" t="s">
        <v>79</v>
      </c>
      <c r="AJ407" s="169" t="s">
        <v>79</v>
      </c>
      <c r="AK407" s="169" t="s">
        <v>79</v>
      </c>
      <c r="AL407" s="143" t="s">
        <v>79</v>
      </c>
      <c r="AM407" s="143" t="s">
        <v>79</v>
      </c>
      <c r="AN407" s="143" t="s">
        <v>2610</v>
      </c>
      <c r="AO407" s="143" t="s">
        <v>79</v>
      </c>
      <c r="AP407" s="144">
        <f t="shared" si="13"/>
        <v>0.85221674876847286</v>
      </c>
      <c r="AQ407" s="35"/>
      <c r="AR407" s="35"/>
      <c r="AS407" s="35"/>
      <c r="AT407" s="35"/>
      <c r="AU407" s="35"/>
      <c r="AV407" s="35"/>
    </row>
    <row r="408" spans="1:48" s="145" customFormat="1" ht="27.95" customHeight="1" x14ac:dyDescent="0.25">
      <c r="A408" s="126" t="s">
        <v>1780</v>
      </c>
      <c r="B408" s="126">
        <v>2021</v>
      </c>
      <c r="C408" s="126" t="s">
        <v>3171</v>
      </c>
      <c r="D408" s="127" t="s">
        <v>3172</v>
      </c>
      <c r="E408" s="128" t="s">
        <v>54</v>
      </c>
      <c r="F408" s="129" t="s">
        <v>27</v>
      </c>
      <c r="G408" s="130" t="s">
        <v>75</v>
      </c>
      <c r="H408" s="131" t="s">
        <v>690</v>
      </c>
      <c r="I408" s="132" t="s">
        <v>49</v>
      </c>
      <c r="J408" s="147" t="s">
        <v>223</v>
      </c>
      <c r="K408" s="133">
        <v>57</v>
      </c>
      <c r="L408" s="134" t="str">
        <f>IF(ISERROR(VLOOKUP(K408,#REF!,2,FALSE))," ",VLOOKUP(K408,#REF!,2,FALSE))</f>
        <v xml:space="preserve"> </v>
      </c>
      <c r="M408" s="134" t="str">
        <f>IF(ISERROR(VLOOKUP(K408,#REF!,3,FALSE))," ",VLOOKUP(K408,#REF!,3,FALSE))</f>
        <v xml:space="preserve"> </v>
      </c>
      <c r="N408" s="135" t="s">
        <v>2553</v>
      </c>
      <c r="O408" s="136">
        <v>0</v>
      </c>
      <c r="P408" s="137" t="s">
        <v>2364</v>
      </c>
      <c r="Q408" s="138" t="s">
        <v>1291</v>
      </c>
      <c r="R408" s="137" t="s">
        <v>295</v>
      </c>
      <c r="S408" s="137" t="s">
        <v>79</v>
      </c>
      <c r="T408" s="139" t="s">
        <v>79</v>
      </c>
      <c r="U408" s="140" t="s">
        <v>79</v>
      </c>
      <c r="V408" s="165">
        <v>47850000</v>
      </c>
      <c r="W408" s="141">
        <v>0</v>
      </c>
      <c r="X408" s="142"/>
      <c r="Y408" s="148"/>
      <c r="Z408" s="260">
        <f t="shared" si="12"/>
        <v>47850000</v>
      </c>
      <c r="AA408" s="263">
        <v>37854667</v>
      </c>
      <c r="AB408" s="168">
        <v>44347</v>
      </c>
      <c r="AC408" s="168">
        <v>44350</v>
      </c>
      <c r="AD408" s="168">
        <v>44561</v>
      </c>
      <c r="AE408" s="143">
        <v>210</v>
      </c>
      <c r="AF408" s="143">
        <v>0</v>
      </c>
      <c r="AG408" s="170">
        <v>0</v>
      </c>
      <c r="AH408" s="171" t="s">
        <v>79</v>
      </c>
      <c r="AI408" s="169" t="s">
        <v>79</v>
      </c>
      <c r="AJ408" s="169" t="s">
        <v>79</v>
      </c>
      <c r="AK408" s="169" t="s">
        <v>79</v>
      </c>
      <c r="AL408" s="143" t="s">
        <v>79</v>
      </c>
      <c r="AM408" s="143" t="s">
        <v>79</v>
      </c>
      <c r="AN408" s="143" t="s">
        <v>2610</v>
      </c>
      <c r="AO408" s="143" t="s">
        <v>79</v>
      </c>
      <c r="AP408" s="144">
        <f t="shared" si="13"/>
        <v>0.79111111807732493</v>
      </c>
      <c r="AQ408" s="35"/>
      <c r="AR408" s="35"/>
      <c r="AS408" s="35"/>
      <c r="AT408" s="35"/>
      <c r="AU408" s="35"/>
      <c r="AV408" s="35"/>
    </row>
    <row r="409" spans="1:48" s="145" customFormat="1" ht="27.95" customHeight="1" x14ac:dyDescent="0.25">
      <c r="A409" s="126" t="s">
        <v>1781</v>
      </c>
      <c r="B409" s="126">
        <v>2021</v>
      </c>
      <c r="C409" s="126" t="s">
        <v>3173</v>
      </c>
      <c r="D409" s="127" t="s">
        <v>3174</v>
      </c>
      <c r="E409" s="128" t="s">
        <v>54</v>
      </c>
      <c r="F409" s="129" t="s">
        <v>27</v>
      </c>
      <c r="G409" s="130" t="s">
        <v>75</v>
      </c>
      <c r="H409" s="131" t="s">
        <v>691</v>
      </c>
      <c r="I409" s="132" t="s">
        <v>49</v>
      </c>
      <c r="J409" s="147" t="s">
        <v>223</v>
      </c>
      <c r="K409" s="133">
        <v>57</v>
      </c>
      <c r="L409" s="134" t="str">
        <f>IF(ISERROR(VLOOKUP(K409,#REF!,2,FALSE))," ",VLOOKUP(K409,#REF!,2,FALSE))</f>
        <v xml:space="preserve"> </v>
      </c>
      <c r="M409" s="134" t="str">
        <f>IF(ISERROR(VLOOKUP(K409,#REF!,3,FALSE))," ",VLOOKUP(K409,#REF!,3,FALSE))</f>
        <v xml:space="preserve"> </v>
      </c>
      <c r="N409" s="135" t="s">
        <v>2563</v>
      </c>
      <c r="O409" s="136">
        <v>0</v>
      </c>
      <c r="P409" s="137" t="s">
        <v>2162</v>
      </c>
      <c r="Q409" s="138" t="s">
        <v>1088</v>
      </c>
      <c r="R409" s="137" t="s">
        <v>295</v>
      </c>
      <c r="S409" s="137" t="s">
        <v>79</v>
      </c>
      <c r="T409" s="139" t="s">
        <v>79</v>
      </c>
      <c r="U409" s="140" t="s">
        <v>79</v>
      </c>
      <c r="V409" s="165">
        <v>32775000</v>
      </c>
      <c r="W409" s="141">
        <v>-2185000</v>
      </c>
      <c r="X409" s="142"/>
      <c r="Y409" s="148"/>
      <c r="Z409" s="260">
        <f t="shared" si="12"/>
        <v>30590000</v>
      </c>
      <c r="AA409" s="263">
        <v>26220000</v>
      </c>
      <c r="AB409" s="168">
        <v>44347</v>
      </c>
      <c r="AC409" s="168">
        <v>44348</v>
      </c>
      <c r="AD409" s="168">
        <v>44561</v>
      </c>
      <c r="AE409" s="143">
        <v>210</v>
      </c>
      <c r="AF409" s="143">
        <v>0</v>
      </c>
      <c r="AG409" s="170">
        <v>0</v>
      </c>
      <c r="AH409" s="171" t="s">
        <v>79</v>
      </c>
      <c r="AI409" s="169" t="s">
        <v>79</v>
      </c>
      <c r="AJ409" s="169" t="s">
        <v>79</v>
      </c>
      <c r="AK409" s="169" t="s">
        <v>79</v>
      </c>
      <c r="AL409" s="143" t="s">
        <v>79</v>
      </c>
      <c r="AM409" s="143" t="s">
        <v>79</v>
      </c>
      <c r="AN409" s="143" t="s">
        <v>2610</v>
      </c>
      <c r="AO409" s="143" t="s">
        <v>79</v>
      </c>
      <c r="AP409" s="144">
        <f t="shared" si="13"/>
        <v>0.8571428571428571</v>
      </c>
      <c r="AQ409" s="35"/>
      <c r="AR409" s="35"/>
      <c r="AS409" s="35"/>
      <c r="AT409" s="35"/>
      <c r="AU409" s="35"/>
      <c r="AV409" s="35"/>
    </row>
    <row r="410" spans="1:48" s="145" customFormat="1" ht="27.95" customHeight="1" x14ac:dyDescent="0.25">
      <c r="A410" s="126" t="s">
        <v>1782</v>
      </c>
      <c r="B410" s="126">
        <v>2021</v>
      </c>
      <c r="C410" s="126" t="s">
        <v>3175</v>
      </c>
      <c r="D410" s="127" t="s">
        <v>3176</v>
      </c>
      <c r="E410" s="128" t="s">
        <v>54</v>
      </c>
      <c r="F410" s="129" t="s">
        <v>27</v>
      </c>
      <c r="G410" s="130" t="s">
        <v>75</v>
      </c>
      <c r="H410" s="131" t="s">
        <v>692</v>
      </c>
      <c r="I410" s="132" t="s">
        <v>49</v>
      </c>
      <c r="J410" s="147" t="s">
        <v>223</v>
      </c>
      <c r="K410" s="133">
        <v>57</v>
      </c>
      <c r="L410" s="134" t="str">
        <f>IF(ISERROR(VLOOKUP(K410,#REF!,2,FALSE))," ",VLOOKUP(K410,#REF!,2,FALSE))</f>
        <v xml:space="preserve"> </v>
      </c>
      <c r="M410" s="134" t="str">
        <f>IF(ISERROR(VLOOKUP(K410,#REF!,3,FALSE))," ",VLOOKUP(K410,#REF!,3,FALSE))</f>
        <v xml:space="preserve"> </v>
      </c>
      <c r="N410" s="135" t="s">
        <v>2563</v>
      </c>
      <c r="O410" s="136">
        <v>0</v>
      </c>
      <c r="P410" s="137" t="s">
        <v>2365</v>
      </c>
      <c r="Q410" s="138" t="s">
        <v>1292</v>
      </c>
      <c r="R410" s="137" t="s">
        <v>295</v>
      </c>
      <c r="S410" s="137" t="s">
        <v>79</v>
      </c>
      <c r="T410" s="139" t="s">
        <v>79</v>
      </c>
      <c r="U410" s="140" t="s">
        <v>79</v>
      </c>
      <c r="V410" s="165">
        <v>15750000</v>
      </c>
      <c r="W410" s="141">
        <v>-525000</v>
      </c>
      <c r="X410" s="142"/>
      <c r="Y410" s="148"/>
      <c r="Z410" s="260">
        <f t="shared" si="12"/>
        <v>15225000</v>
      </c>
      <c r="AA410" s="263">
        <v>12975000</v>
      </c>
      <c r="AB410" s="168">
        <v>44349</v>
      </c>
      <c r="AC410" s="168">
        <v>44355</v>
      </c>
      <c r="AD410" s="168">
        <v>44561</v>
      </c>
      <c r="AE410" s="143">
        <v>210</v>
      </c>
      <c r="AF410" s="143">
        <v>0</v>
      </c>
      <c r="AG410" s="170">
        <v>0</v>
      </c>
      <c r="AH410" s="171" t="s">
        <v>79</v>
      </c>
      <c r="AI410" s="169" t="s">
        <v>79</v>
      </c>
      <c r="AJ410" s="169" t="s">
        <v>79</v>
      </c>
      <c r="AK410" s="169" t="s">
        <v>79</v>
      </c>
      <c r="AL410" s="143" t="s">
        <v>79</v>
      </c>
      <c r="AM410" s="143" t="s">
        <v>79</v>
      </c>
      <c r="AN410" s="143" t="s">
        <v>2610</v>
      </c>
      <c r="AO410" s="143" t="s">
        <v>79</v>
      </c>
      <c r="AP410" s="144">
        <f t="shared" si="13"/>
        <v>0.85221674876847286</v>
      </c>
      <c r="AQ410" s="35"/>
      <c r="AR410" s="35"/>
      <c r="AS410" s="35"/>
      <c r="AT410" s="35"/>
      <c r="AU410" s="35"/>
      <c r="AV410" s="35"/>
    </row>
    <row r="411" spans="1:48" s="145" customFormat="1" ht="27.95" customHeight="1" x14ac:dyDescent="0.25">
      <c r="A411" s="126" t="s">
        <v>1783</v>
      </c>
      <c r="B411" s="126">
        <v>2021</v>
      </c>
      <c r="C411" s="126" t="s">
        <v>3177</v>
      </c>
      <c r="D411" s="127" t="s">
        <v>3178</v>
      </c>
      <c r="E411" s="128" t="s">
        <v>54</v>
      </c>
      <c r="F411" s="129" t="s">
        <v>27</v>
      </c>
      <c r="G411" s="130" t="s">
        <v>75</v>
      </c>
      <c r="H411" s="131" t="s">
        <v>693</v>
      </c>
      <c r="I411" s="132" t="s">
        <v>49</v>
      </c>
      <c r="J411" s="147" t="s">
        <v>223</v>
      </c>
      <c r="K411" s="133">
        <v>49</v>
      </c>
      <c r="L411" s="134" t="str">
        <f>IF(ISERROR(VLOOKUP(K411,#REF!,2,FALSE))," ",VLOOKUP(K411,#REF!,2,FALSE))</f>
        <v xml:space="preserve"> </v>
      </c>
      <c r="M411" s="134" t="str">
        <f>IF(ISERROR(VLOOKUP(K411,#REF!,3,FALSE))," ",VLOOKUP(K411,#REF!,3,FALSE))</f>
        <v xml:space="preserve"> </v>
      </c>
      <c r="N411" s="135" t="s">
        <v>2565</v>
      </c>
      <c r="O411" s="136">
        <v>0</v>
      </c>
      <c r="P411" s="137" t="s">
        <v>2366</v>
      </c>
      <c r="Q411" s="138" t="s">
        <v>1293</v>
      </c>
      <c r="R411" s="137" t="s">
        <v>295</v>
      </c>
      <c r="S411" s="137" t="s">
        <v>79</v>
      </c>
      <c r="T411" s="139" t="s">
        <v>79</v>
      </c>
      <c r="U411" s="140" t="s">
        <v>79</v>
      </c>
      <c r="V411" s="165">
        <v>44660000</v>
      </c>
      <c r="W411" s="141">
        <v>-1914000</v>
      </c>
      <c r="X411" s="142"/>
      <c r="Y411" s="148"/>
      <c r="Z411" s="260">
        <f t="shared" si="12"/>
        <v>42746000</v>
      </c>
      <c r="AA411" s="263">
        <v>36366000</v>
      </c>
      <c r="AB411" s="168">
        <v>44355</v>
      </c>
      <c r="AC411" s="168">
        <v>44357</v>
      </c>
      <c r="AD411" s="168">
        <v>44561</v>
      </c>
      <c r="AE411" s="143">
        <v>210</v>
      </c>
      <c r="AF411" s="143">
        <v>0</v>
      </c>
      <c r="AG411" s="170">
        <v>0</v>
      </c>
      <c r="AH411" s="171" t="s">
        <v>79</v>
      </c>
      <c r="AI411" s="169" t="s">
        <v>79</v>
      </c>
      <c r="AJ411" s="169" t="s">
        <v>79</v>
      </c>
      <c r="AK411" s="169" t="s">
        <v>79</v>
      </c>
      <c r="AL411" s="143" t="s">
        <v>79</v>
      </c>
      <c r="AM411" s="143" t="s">
        <v>79</v>
      </c>
      <c r="AN411" s="143" t="s">
        <v>2610</v>
      </c>
      <c r="AO411" s="143" t="s">
        <v>79</v>
      </c>
      <c r="AP411" s="144">
        <f t="shared" si="13"/>
        <v>0.85074626865671643</v>
      </c>
      <c r="AQ411" s="35"/>
      <c r="AR411" s="35"/>
      <c r="AS411" s="35"/>
      <c r="AT411" s="35"/>
      <c r="AU411" s="35"/>
      <c r="AV411" s="35"/>
    </row>
    <row r="412" spans="1:48" s="145" customFormat="1" ht="27.95" customHeight="1" x14ac:dyDescent="0.25">
      <c r="A412" s="126" t="s">
        <v>1784</v>
      </c>
      <c r="B412" s="126">
        <v>2021</v>
      </c>
      <c r="C412" s="126" t="s">
        <v>3179</v>
      </c>
      <c r="D412" s="127" t="s">
        <v>3180</v>
      </c>
      <c r="E412" s="128" t="s">
        <v>40</v>
      </c>
      <c r="F412" s="129" t="s">
        <v>50</v>
      </c>
      <c r="G412" s="130" t="s">
        <v>79</v>
      </c>
      <c r="H412" s="131" t="s">
        <v>694</v>
      </c>
      <c r="I412" s="132" t="s">
        <v>48</v>
      </c>
      <c r="J412" s="147" t="s">
        <v>223</v>
      </c>
      <c r="K412" s="133" t="s">
        <v>79</v>
      </c>
      <c r="L412" s="134" t="str">
        <f>IF(ISERROR(VLOOKUP(K412,#REF!,2,FALSE))," ",VLOOKUP(K412,#REF!,2,FALSE))</f>
        <v xml:space="preserve"> </v>
      </c>
      <c r="M412" s="134" t="str">
        <f>IF(ISERROR(VLOOKUP(K412,#REF!,3,FALSE))," ",VLOOKUP(K412,#REF!,3,FALSE))</f>
        <v xml:space="preserve"> </v>
      </c>
      <c r="N412" s="135" t="s">
        <v>2592</v>
      </c>
      <c r="O412" s="136">
        <v>3</v>
      </c>
      <c r="P412" s="137" t="s">
        <v>2367</v>
      </c>
      <c r="Q412" s="138" t="s">
        <v>1294</v>
      </c>
      <c r="R412" s="137" t="s">
        <v>296</v>
      </c>
      <c r="S412" s="137" t="s">
        <v>79</v>
      </c>
      <c r="T412" s="139" t="s">
        <v>79</v>
      </c>
      <c r="U412" s="140" t="s">
        <v>79</v>
      </c>
      <c r="V412" s="165">
        <v>27000000</v>
      </c>
      <c r="W412" s="141">
        <v>0</v>
      </c>
      <c r="X412" s="142"/>
      <c r="Y412" s="148"/>
      <c r="Z412" s="260">
        <f t="shared" si="12"/>
        <v>27000000</v>
      </c>
      <c r="AA412" s="263">
        <v>27000000</v>
      </c>
      <c r="AB412" s="168">
        <v>44351</v>
      </c>
      <c r="AC412" s="168">
        <v>44363</v>
      </c>
      <c r="AD412" s="168">
        <v>44423</v>
      </c>
      <c r="AE412" s="143">
        <v>60</v>
      </c>
      <c r="AF412" s="143">
        <v>0</v>
      </c>
      <c r="AG412" s="170">
        <v>0</v>
      </c>
      <c r="AH412" s="171" t="s">
        <v>79</v>
      </c>
      <c r="AI412" s="169" t="s">
        <v>79</v>
      </c>
      <c r="AJ412" s="169" t="s">
        <v>79</v>
      </c>
      <c r="AK412" s="169" t="s">
        <v>79</v>
      </c>
      <c r="AL412" s="143" t="s">
        <v>79</v>
      </c>
      <c r="AM412" s="143" t="s">
        <v>79</v>
      </c>
      <c r="AN412" s="143" t="s">
        <v>2610</v>
      </c>
      <c r="AO412" s="143" t="s">
        <v>79</v>
      </c>
      <c r="AP412" s="144">
        <f t="shared" si="13"/>
        <v>1</v>
      </c>
      <c r="AQ412" s="35"/>
      <c r="AR412" s="35"/>
      <c r="AS412" s="35"/>
      <c r="AT412" s="35"/>
      <c r="AU412" s="35"/>
      <c r="AV412" s="35"/>
    </row>
    <row r="413" spans="1:48" s="145" customFormat="1" ht="27.95" customHeight="1" x14ac:dyDescent="0.25">
      <c r="A413" s="126" t="s">
        <v>1785</v>
      </c>
      <c r="B413" s="126">
        <v>2021</v>
      </c>
      <c r="C413" s="126" t="s">
        <v>3181</v>
      </c>
      <c r="D413" s="127" t="s">
        <v>3182</v>
      </c>
      <c r="E413" s="128" t="s">
        <v>54</v>
      </c>
      <c r="F413" s="129" t="s">
        <v>27</v>
      </c>
      <c r="G413" s="130" t="s">
        <v>75</v>
      </c>
      <c r="H413" s="131" t="s">
        <v>695</v>
      </c>
      <c r="I413" s="132" t="s">
        <v>49</v>
      </c>
      <c r="J413" s="147" t="s">
        <v>223</v>
      </c>
      <c r="K413" s="133">
        <v>57</v>
      </c>
      <c r="L413" s="134" t="str">
        <f>IF(ISERROR(VLOOKUP(K413,#REF!,2,FALSE))," ",VLOOKUP(K413,#REF!,2,FALSE))</f>
        <v xml:space="preserve"> </v>
      </c>
      <c r="M413" s="134" t="str">
        <f>IF(ISERROR(VLOOKUP(K413,#REF!,3,FALSE))," ",VLOOKUP(K413,#REF!,3,FALSE))</f>
        <v xml:space="preserve"> </v>
      </c>
      <c r="N413" s="135" t="s">
        <v>2553</v>
      </c>
      <c r="O413" s="136">
        <v>0</v>
      </c>
      <c r="P413" s="137" t="s">
        <v>2368</v>
      </c>
      <c r="Q413" s="138" t="s">
        <v>1295</v>
      </c>
      <c r="R413" s="137" t="s">
        <v>295</v>
      </c>
      <c r="S413" s="137" t="s">
        <v>79</v>
      </c>
      <c r="T413" s="139" t="s">
        <v>79</v>
      </c>
      <c r="U413" s="140" t="s">
        <v>79</v>
      </c>
      <c r="V413" s="165">
        <v>26625000</v>
      </c>
      <c r="W413" s="141">
        <v>0</v>
      </c>
      <c r="X413" s="142"/>
      <c r="Y413" s="148"/>
      <c r="Z413" s="260">
        <f t="shared" si="12"/>
        <v>26625000</v>
      </c>
      <c r="AA413" s="263">
        <v>18815000</v>
      </c>
      <c r="AB413" s="168">
        <v>44368</v>
      </c>
      <c r="AC413" s="168">
        <v>44369</v>
      </c>
      <c r="AD413" s="168">
        <v>44561</v>
      </c>
      <c r="AE413" s="143">
        <v>225</v>
      </c>
      <c r="AF413" s="143">
        <v>0</v>
      </c>
      <c r="AG413" s="170">
        <v>0</v>
      </c>
      <c r="AH413" s="171" t="s">
        <v>79</v>
      </c>
      <c r="AI413" s="169" t="s">
        <v>79</v>
      </c>
      <c r="AJ413" s="169" t="s">
        <v>79</v>
      </c>
      <c r="AK413" s="169" t="s">
        <v>79</v>
      </c>
      <c r="AL413" s="143" t="s">
        <v>79</v>
      </c>
      <c r="AM413" s="143" t="s">
        <v>79</v>
      </c>
      <c r="AN413" s="143" t="s">
        <v>2610</v>
      </c>
      <c r="AO413" s="143" t="s">
        <v>79</v>
      </c>
      <c r="AP413" s="144">
        <f t="shared" si="13"/>
        <v>0.70666666666666667</v>
      </c>
      <c r="AQ413" s="35"/>
      <c r="AR413" s="35"/>
      <c r="AS413" s="35"/>
      <c r="AT413" s="35"/>
      <c r="AU413" s="35"/>
      <c r="AV413" s="35"/>
    </row>
    <row r="414" spans="1:48" s="145" customFormat="1" ht="27.95" customHeight="1" x14ac:dyDescent="0.25">
      <c r="A414" s="126" t="s">
        <v>1786</v>
      </c>
      <c r="B414" s="126">
        <v>2021</v>
      </c>
      <c r="C414" s="126" t="s">
        <v>3183</v>
      </c>
      <c r="D414" s="127" t="s">
        <v>3184</v>
      </c>
      <c r="E414" s="128" t="s">
        <v>26</v>
      </c>
      <c r="F414" s="129" t="s">
        <v>53</v>
      </c>
      <c r="G414" s="130" t="s">
        <v>62</v>
      </c>
      <c r="H414" s="131" t="s">
        <v>696</v>
      </c>
      <c r="I414" s="132" t="s">
        <v>48</v>
      </c>
      <c r="J414" s="147" t="s">
        <v>223</v>
      </c>
      <c r="K414" s="133" t="s">
        <v>79</v>
      </c>
      <c r="L414" s="134" t="str">
        <f>IF(ISERROR(VLOOKUP(K414,#REF!,2,FALSE))," ",VLOOKUP(K414,#REF!,2,FALSE))</f>
        <v xml:space="preserve"> </v>
      </c>
      <c r="M414" s="134" t="str">
        <f>IF(ISERROR(VLOOKUP(K414,#REF!,3,FALSE))," ",VLOOKUP(K414,#REF!,3,FALSE))</f>
        <v xml:space="preserve"> </v>
      </c>
      <c r="N414" s="135" t="s">
        <v>2588</v>
      </c>
      <c r="O414" s="179">
        <v>1</v>
      </c>
      <c r="P414" s="137" t="s">
        <v>2346</v>
      </c>
      <c r="Q414" s="138" t="s">
        <v>1273</v>
      </c>
      <c r="R414" s="137" t="s">
        <v>296</v>
      </c>
      <c r="S414" s="137" t="s">
        <v>79</v>
      </c>
      <c r="T414" s="139" t="s">
        <v>79</v>
      </c>
      <c r="U414" s="140" t="s">
        <v>79</v>
      </c>
      <c r="V414" s="165">
        <v>150189495</v>
      </c>
      <c r="W414" s="141">
        <v>0</v>
      </c>
      <c r="X414" s="142">
        <v>1</v>
      </c>
      <c r="Y414" s="148">
        <v>6669559</v>
      </c>
      <c r="Z414" s="260">
        <f t="shared" si="12"/>
        <v>156859054</v>
      </c>
      <c r="AA414" s="263">
        <v>156022803</v>
      </c>
      <c r="AB414" s="168">
        <v>44363</v>
      </c>
      <c r="AC414" s="168">
        <v>44369</v>
      </c>
      <c r="AD414" s="168">
        <v>44649</v>
      </c>
      <c r="AE414" s="143">
        <v>280</v>
      </c>
      <c r="AF414" s="143">
        <v>0</v>
      </c>
      <c r="AG414" s="170">
        <v>0</v>
      </c>
      <c r="AH414" s="171" t="s">
        <v>79</v>
      </c>
      <c r="AI414" s="169" t="s">
        <v>79</v>
      </c>
      <c r="AJ414" s="169" t="s">
        <v>79</v>
      </c>
      <c r="AK414" s="169" t="s">
        <v>79</v>
      </c>
      <c r="AL414" s="143" t="s">
        <v>79</v>
      </c>
      <c r="AM414" s="143" t="s">
        <v>2610</v>
      </c>
      <c r="AN414" s="143" t="s">
        <v>79</v>
      </c>
      <c r="AO414" s="143" t="s">
        <v>79</v>
      </c>
      <c r="AP414" s="144">
        <f t="shared" si="13"/>
        <v>0.99466877442726387</v>
      </c>
      <c r="AQ414" s="35"/>
      <c r="AR414" s="35"/>
      <c r="AS414" s="35"/>
      <c r="AT414" s="35"/>
      <c r="AU414" s="35"/>
      <c r="AV414" s="35"/>
    </row>
    <row r="415" spans="1:48" s="145" customFormat="1" ht="27.95" customHeight="1" x14ac:dyDescent="0.25">
      <c r="A415" s="126" t="s">
        <v>1787</v>
      </c>
      <c r="B415" s="126">
        <v>2021</v>
      </c>
      <c r="C415" s="126"/>
      <c r="D415" s="127"/>
      <c r="E415" s="128" t="s">
        <v>70</v>
      </c>
      <c r="F415" s="128" t="s">
        <v>70</v>
      </c>
      <c r="G415" s="130"/>
      <c r="H415" s="131" t="s">
        <v>697</v>
      </c>
      <c r="I415" s="132" t="s">
        <v>49</v>
      </c>
      <c r="J415" s="147" t="s">
        <v>223</v>
      </c>
      <c r="K415" s="133">
        <v>55</v>
      </c>
      <c r="L415" s="134" t="str">
        <f>IF(ISERROR(VLOOKUP(K415,#REF!,2,FALSE))," ",VLOOKUP(K415,#REF!,2,FALSE))</f>
        <v xml:space="preserve"> </v>
      </c>
      <c r="M415" s="134" t="str">
        <f>IF(ISERROR(VLOOKUP(K415,#REF!,3,FALSE))," ",VLOOKUP(K415,#REF!,3,FALSE))</f>
        <v xml:space="preserve"> </v>
      </c>
      <c r="N415" s="135" t="s">
        <v>2572</v>
      </c>
      <c r="O415" s="136">
        <v>0</v>
      </c>
      <c r="P415" s="137" t="s">
        <v>2369</v>
      </c>
      <c r="Q415" s="138" t="s">
        <v>1296</v>
      </c>
      <c r="R415" s="137" t="s">
        <v>296</v>
      </c>
      <c r="S415" s="137" t="s">
        <v>79</v>
      </c>
      <c r="T415" s="139" t="s">
        <v>79</v>
      </c>
      <c r="U415" s="140" t="s">
        <v>79</v>
      </c>
      <c r="V415" s="165">
        <v>1380000</v>
      </c>
      <c r="W415" s="141">
        <v>0</v>
      </c>
      <c r="X415" s="142"/>
      <c r="Y415" s="148"/>
      <c r="Z415" s="260">
        <f t="shared" si="12"/>
        <v>1380000</v>
      </c>
      <c r="AA415" s="263">
        <v>1380000</v>
      </c>
      <c r="AB415" s="168"/>
      <c r="AC415" s="168"/>
      <c r="AD415" s="168"/>
      <c r="AE415" s="143"/>
      <c r="AF415" s="143">
        <v>0</v>
      </c>
      <c r="AG415" s="170">
        <v>0</v>
      </c>
      <c r="AH415" s="171" t="s">
        <v>79</v>
      </c>
      <c r="AI415" s="169" t="s">
        <v>79</v>
      </c>
      <c r="AJ415" s="169" t="s">
        <v>79</v>
      </c>
      <c r="AK415" s="169" t="s">
        <v>79</v>
      </c>
      <c r="AL415" s="143" t="s">
        <v>79</v>
      </c>
      <c r="AM415" s="143" t="s">
        <v>79</v>
      </c>
      <c r="AN415" s="143" t="s">
        <v>2610</v>
      </c>
      <c r="AO415" s="143" t="s">
        <v>79</v>
      </c>
      <c r="AP415" s="144">
        <f t="shared" si="13"/>
        <v>1</v>
      </c>
      <c r="AQ415" s="35"/>
      <c r="AR415" s="35"/>
      <c r="AS415" s="35"/>
      <c r="AT415" s="35"/>
      <c r="AU415" s="35"/>
      <c r="AV415" s="35"/>
    </row>
    <row r="416" spans="1:48" s="145" customFormat="1" ht="27.95" customHeight="1" x14ac:dyDescent="0.25">
      <c r="A416" s="126" t="s">
        <v>1788</v>
      </c>
      <c r="B416" s="126">
        <v>2021</v>
      </c>
      <c r="C416" s="126" t="s">
        <v>3185</v>
      </c>
      <c r="D416" s="127" t="s">
        <v>3186</v>
      </c>
      <c r="E416" s="128" t="s">
        <v>54</v>
      </c>
      <c r="F416" s="129" t="s">
        <v>27</v>
      </c>
      <c r="G416" s="130" t="s">
        <v>75</v>
      </c>
      <c r="H416" s="131" t="s">
        <v>698</v>
      </c>
      <c r="I416" s="132" t="s">
        <v>49</v>
      </c>
      <c r="J416" s="147" t="s">
        <v>223</v>
      </c>
      <c r="K416" s="133">
        <v>6</v>
      </c>
      <c r="L416" s="134" t="str">
        <f>IF(ISERROR(VLOOKUP(K416,#REF!,2,FALSE))," ",VLOOKUP(K416,#REF!,2,FALSE))</f>
        <v xml:space="preserve"> </v>
      </c>
      <c r="M416" s="134" t="str">
        <f>IF(ISERROR(VLOOKUP(K416,#REF!,3,FALSE))," ",VLOOKUP(K416,#REF!,3,FALSE))</f>
        <v xml:space="preserve"> </v>
      </c>
      <c r="N416" s="135" t="s">
        <v>2564</v>
      </c>
      <c r="O416" s="136">
        <v>0</v>
      </c>
      <c r="P416" s="137" t="s">
        <v>2370</v>
      </c>
      <c r="Q416" s="138" t="s">
        <v>1297</v>
      </c>
      <c r="R416" s="137" t="s">
        <v>295</v>
      </c>
      <c r="S416" s="137" t="s">
        <v>79</v>
      </c>
      <c r="T416" s="139" t="s">
        <v>79</v>
      </c>
      <c r="U416" s="140" t="s">
        <v>79</v>
      </c>
      <c r="V416" s="165">
        <v>7964176</v>
      </c>
      <c r="W416" s="141">
        <v>0</v>
      </c>
      <c r="X416" s="142"/>
      <c r="Y416" s="148"/>
      <c r="Z416" s="260">
        <f t="shared" si="12"/>
        <v>7964176</v>
      </c>
      <c r="AA416" s="263">
        <v>7964175</v>
      </c>
      <c r="AB416" s="168">
        <v>44372</v>
      </c>
      <c r="AC416" s="168">
        <v>44384</v>
      </c>
      <c r="AD416" s="168">
        <v>44469</v>
      </c>
      <c r="AE416" s="143">
        <v>90</v>
      </c>
      <c r="AF416" s="143">
        <v>0</v>
      </c>
      <c r="AG416" s="170">
        <v>0</v>
      </c>
      <c r="AH416" s="171" t="s">
        <v>79</v>
      </c>
      <c r="AI416" s="169" t="s">
        <v>79</v>
      </c>
      <c r="AJ416" s="169" t="s">
        <v>79</v>
      </c>
      <c r="AK416" s="169" t="s">
        <v>79</v>
      </c>
      <c r="AL416" s="143" t="s">
        <v>79</v>
      </c>
      <c r="AM416" s="143" t="s">
        <v>79</v>
      </c>
      <c r="AN416" s="143" t="s">
        <v>2610</v>
      </c>
      <c r="AO416" s="143" t="s">
        <v>79</v>
      </c>
      <c r="AP416" s="144">
        <f t="shared" si="13"/>
        <v>0.99999987443773219</v>
      </c>
      <c r="AQ416" s="35"/>
      <c r="AR416" s="35"/>
      <c r="AS416" s="35"/>
      <c r="AT416" s="35"/>
      <c r="AU416" s="35"/>
      <c r="AV416" s="35"/>
    </row>
    <row r="417" spans="1:48" s="145" customFormat="1" ht="27.95" customHeight="1" x14ac:dyDescent="0.25">
      <c r="A417" s="126" t="s">
        <v>1789</v>
      </c>
      <c r="B417" s="126">
        <v>2021</v>
      </c>
      <c r="C417" s="126" t="s">
        <v>3187</v>
      </c>
      <c r="D417" s="127" t="s">
        <v>3188</v>
      </c>
      <c r="E417" s="128" t="s">
        <v>54</v>
      </c>
      <c r="F417" s="129" t="s">
        <v>27</v>
      </c>
      <c r="G417" s="130" t="s">
        <v>75</v>
      </c>
      <c r="H417" s="131" t="s">
        <v>699</v>
      </c>
      <c r="I417" s="132" t="s">
        <v>49</v>
      </c>
      <c r="J417" s="147" t="s">
        <v>223</v>
      </c>
      <c r="K417" s="133">
        <v>43</v>
      </c>
      <c r="L417" s="134" t="str">
        <f>IF(ISERROR(VLOOKUP(K417,#REF!,2,FALSE))," ",VLOOKUP(K417,#REF!,2,FALSE))</f>
        <v xml:space="preserve"> </v>
      </c>
      <c r="M417" s="134" t="str">
        <f>IF(ISERROR(VLOOKUP(K417,#REF!,3,FALSE))," ",VLOOKUP(K417,#REF!,3,FALSE))</f>
        <v xml:space="preserve"> </v>
      </c>
      <c r="N417" s="135" t="s">
        <v>2566</v>
      </c>
      <c r="O417" s="179">
        <v>0</v>
      </c>
      <c r="P417" s="137" t="s">
        <v>2371</v>
      </c>
      <c r="Q417" s="138" t="s">
        <v>1298</v>
      </c>
      <c r="R417" s="137" t="s">
        <v>295</v>
      </c>
      <c r="S417" s="137" t="s">
        <v>79</v>
      </c>
      <c r="T417" s="139" t="s">
        <v>79</v>
      </c>
      <c r="U417" s="140" t="s">
        <v>79</v>
      </c>
      <c r="V417" s="165">
        <v>11250000</v>
      </c>
      <c r="W417" s="141">
        <v>0</v>
      </c>
      <c r="X417" s="142">
        <v>1</v>
      </c>
      <c r="Y417" s="148">
        <v>2775000</v>
      </c>
      <c r="Z417" s="260">
        <f t="shared" si="12"/>
        <v>14025000</v>
      </c>
      <c r="AA417" s="263">
        <v>10725000</v>
      </c>
      <c r="AB417" s="168">
        <v>44379</v>
      </c>
      <c r="AC417" s="168">
        <v>44385</v>
      </c>
      <c r="AD417" s="168">
        <v>44575</v>
      </c>
      <c r="AE417" s="143">
        <v>150</v>
      </c>
      <c r="AF417" s="143">
        <v>1</v>
      </c>
      <c r="AG417" s="170">
        <v>38</v>
      </c>
      <c r="AH417" s="171" t="s">
        <v>79</v>
      </c>
      <c r="AI417" s="169" t="s">
        <v>79</v>
      </c>
      <c r="AJ417" s="169" t="s">
        <v>79</v>
      </c>
      <c r="AK417" s="169" t="s">
        <v>79</v>
      </c>
      <c r="AL417" s="143" t="s">
        <v>79</v>
      </c>
      <c r="AM417" s="143" t="s">
        <v>79</v>
      </c>
      <c r="AN417" s="143" t="s">
        <v>2610</v>
      </c>
      <c r="AO417" s="143" t="s">
        <v>79</v>
      </c>
      <c r="AP417" s="144">
        <f t="shared" si="13"/>
        <v>0.76470588235294112</v>
      </c>
      <c r="AQ417" s="35"/>
      <c r="AR417" s="35"/>
      <c r="AS417" s="35"/>
      <c r="AT417" s="35"/>
      <c r="AU417" s="35"/>
      <c r="AV417" s="35"/>
    </row>
    <row r="418" spans="1:48" s="145" customFormat="1" ht="27.95" customHeight="1" x14ac:dyDescent="0.25">
      <c r="A418" s="126" t="s">
        <v>1790</v>
      </c>
      <c r="B418" s="126">
        <v>2021</v>
      </c>
      <c r="C418" s="126"/>
      <c r="D418" s="127"/>
      <c r="E418" s="128" t="s">
        <v>70</v>
      </c>
      <c r="F418" s="128" t="s">
        <v>70</v>
      </c>
      <c r="G418" s="130" t="s">
        <v>79</v>
      </c>
      <c r="H418" s="131" t="s">
        <v>700</v>
      </c>
      <c r="I418" s="132" t="s">
        <v>49</v>
      </c>
      <c r="J418" s="147" t="s">
        <v>223</v>
      </c>
      <c r="K418" s="133">
        <v>57</v>
      </c>
      <c r="L418" s="134" t="str">
        <f>IF(ISERROR(VLOOKUP(K418,#REF!,2,FALSE))," ",VLOOKUP(K418,#REF!,2,FALSE))</f>
        <v xml:space="preserve"> </v>
      </c>
      <c r="M418" s="134" t="str">
        <f>IF(ISERROR(VLOOKUP(K418,#REF!,3,FALSE))," ",VLOOKUP(K418,#REF!,3,FALSE))</f>
        <v xml:space="preserve"> </v>
      </c>
      <c r="N418" s="135" t="s">
        <v>2553</v>
      </c>
      <c r="O418" s="179">
        <v>0</v>
      </c>
      <c r="P418" s="137" t="s">
        <v>2167</v>
      </c>
      <c r="Q418" s="138" t="s">
        <v>1093</v>
      </c>
      <c r="R418" s="137" t="s">
        <v>295</v>
      </c>
      <c r="S418" s="137" t="s">
        <v>79</v>
      </c>
      <c r="T418" s="139" t="s">
        <v>79</v>
      </c>
      <c r="U418" s="140" t="s">
        <v>79</v>
      </c>
      <c r="V418" s="165">
        <v>2493300</v>
      </c>
      <c r="W418" s="141">
        <v>0</v>
      </c>
      <c r="X418" s="142"/>
      <c r="Y418" s="148"/>
      <c r="Z418" s="260">
        <f t="shared" si="12"/>
        <v>2493300</v>
      </c>
      <c r="AA418" s="263">
        <v>2056100</v>
      </c>
      <c r="AB418" s="168"/>
      <c r="AC418" s="168"/>
      <c r="AD418" s="168"/>
      <c r="AE418" s="143"/>
      <c r="AF418" s="143">
        <v>0</v>
      </c>
      <c r="AG418" s="170">
        <v>0</v>
      </c>
      <c r="AH418" s="171" t="s">
        <v>79</v>
      </c>
      <c r="AI418" s="169" t="s">
        <v>79</v>
      </c>
      <c r="AJ418" s="169" t="s">
        <v>79</v>
      </c>
      <c r="AK418" s="169" t="s">
        <v>79</v>
      </c>
      <c r="AL418" s="143" t="s">
        <v>79</v>
      </c>
      <c r="AM418" s="143" t="s">
        <v>79</v>
      </c>
      <c r="AN418" s="143" t="s">
        <v>2610</v>
      </c>
      <c r="AO418" s="143" t="s">
        <v>79</v>
      </c>
      <c r="AP418" s="144">
        <f t="shared" si="13"/>
        <v>0.82465006216660652</v>
      </c>
      <c r="AQ418" s="35"/>
      <c r="AR418" s="35"/>
      <c r="AS418" s="35"/>
      <c r="AT418" s="35"/>
      <c r="AU418" s="35"/>
      <c r="AV418" s="35"/>
    </row>
    <row r="419" spans="1:48" s="145" customFormat="1" ht="27.95" customHeight="1" x14ac:dyDescent="0.25">
      <c r="A419" s="126" t="s">
        <v>1790</v>
      </c>
      <c r="B419" s="126">
        <v>2021</v>
      </c>
      <c r="C419" s="126"/>
      <c r="D419" s="127"/>
      <c r="E419" s="128" t="s">
        <v>70</v>
      </c>
      <c r="F419" s="128" t="s">
        <v>70</v>
      </c>
      <c r="G419" s="130" t="s">
        <v>79</v>
      </c>
      <c r="H419" s="131" t="s">
        <v>700</v>
      </c>
      <c r="I419" s="132" t="s">
        <v>49</v>
      </c>
      <c r="J419" s="147" t="s">
        <v>223</v>
      </c>
      <c r="K419" s="133">
        <v>57</v>
      </c>
      <c r="L419" s="134" t="str">
        <f>IF(ISERROR(VLOOKUP(K419,#REF!,2,FALSE))," ",VLOOKUP(K419,#REF!,2,FALSE))</f>
        <v xml:space="preserve"> </v>
      </c>
      <c r="M419" s="134" t="str">
        <f>IF(ISERROR(VLOOKUP(K419,#REF!,3,FALSE))," ",VLOOKUP(K419,#REF!,3,FALSE))</f>
        <v xml:space="preserve"> </v>
      </c>
      <c r="N419" s="135" t="s">
        <v>2563</v>
      </c>
      <c r="O419" s="179">
        <v>0</v>
      </c>
      <c r="P419" s="137" t="s">
        <v>2167</v>
      </c>
      <c r="Q419" s="138" t="s">
        <v>1093</v>
      </c>
      <c r="R419" s="137" t="s">
        <v>295</v>
      </c>
      <c r="S419" s="137" t="s">
        <v>79</v>
      </c>
      <c r="T419" s="139" t="s">
        <v>79</v>
      </c>
      <c r="U419" s="140" t="s">
        <v>79</v>
      </c>
      <c r="V419" s="165">
        <v>1016600</v>
      </c>
      <c r="W419" s="141">
        <v>0</v>
      </c>
      <c r="X419" s="142"/>
      <c r="Y419" s="148"/>
      <c r="Z419" s="260">
        <f t="shared" si="12"/>
        <v>1016600</v>
      </c>
      <c r="AA419" s="263">
        <v>1016600</v>
      </c>
      <c r="AB419" s="168"/>
      <c r="AC419" s="168"/>
      <c r="AD419" s="168"/>
      <c r="AE419" s="143"/>
      <c r="AF419" s="143">
        <v>0</v>
      </c>
      <c r="AG419" s="170">
        <v>0</v>
      </c>
      <c r="AH419" s="171" t="s">
        <v>79</v>
      </c>
      <c r="AI419" s="169" t="s">
        <v>79</v>
      </c>
      <c r="AJ419" s="169" t="s">
        <v>79</v>
      </c>
      <c r="AK419" s="169" t="s">
        <v>79</v>
      </c>
      <c r="AL419" s="143" t="s">
        <v>79</v>
      </c>
      <c r="AM419" s="143" t="s">
        <v>79</v>
      </c>
      <c r="AN419" s="143" t="s">
        <v>2610</v>
      </c>
      <c r="AO419" s="143" t="s">
        <v>79</v>
      </c>
      <c r="AP419" s="144">
        <f t="shared" si="13"/>
        <v>1</v>
      </c>
      <c r="AQ419" s="35"/>
      <c r="AR419" s="35"/>
      <c r="AS419" s="35"/>
      <c r="AT419" s="35"/>
      <c r="AU419" s="35"/>
      <c r="AV419" s="35"/>
    </row>
    <row r="420" spans="1:48" s="145" customFormat="1" ht="27.95" customHeight="1" x14ac:dyDescent="0.25">
      <c r="A420" s="126" t="s">
        <v>1790</v>
      </c>
      <c r="B420" s="126">
        <v>2021</v>
      </c>
      <c r="C420" s="126"/>
      <c r="D420" s="127"/>
      <c r="E420" s="128" t="s">
        <v>70</v>
      </c>
      <c r="F420" s="128" t="s">
        <v>70</v>
      </c>
      <c r="G420" s="130" t="s">
        <v>79</v>
      </c>
      <c r="H420" s="131" t="s">
        <v>700</v>
      </c>
      <c r="I420" s="132" t="s">
        <v>49</v>
      </c>
      <c r="J420" s="147" t="s">
        <v>223</v>
      </c>
      <c r="K420" s="133">
        <v>49</v>
      </c>
      <c r="L420" s="134" t="str">
        <f>IF(ISERROR(VLOOKUP(K420,#REF!,2,FALSE))," ",VLOOKUP(K420,#REF!,2,FALSE))</f>
        <v xml:space="preserve"> </v>
      </c>
      <c r="M420" s="134" t="str">
        <f>IF(ISERROR(VLOOKUP(K420,#REF!,3,FALSE))," ",VLOOKUP(K420,#REF!,3,FALSE))</f>
        <v xml:space="preserve"> </v>
      </c>
      <c r="N420" s="135" t="s">
        <v>2565</v>
      </c>
      <c r="O420" s="179">
        <v>0</v>
      </c>
      <c r="P420" s="137" t="s">
        <v>2167</v>
      </c>
      <c r="Q420" s="138" t="s">
        <v>1093</v>
      </c>
      <c r="R420" s="137" t="s">
        <v>295</v>
      </c>
      <c r="S420" s="137" t="s">
        <v>79</v>
      </c>
      <c r="T420" s="139" t="s">
        <v>79</v>
      </c>
      <c r="U420" s="140" t="s">
        <v>79</v>
      </c>
      <c r="V420" s="165">
        <v>3142700</v>
      </c>
      <c r="W420" s="141">
        <v>0</v>
      </c>
      <c r="X420" s="142"/>
      <c r="Y420" s="148"/>
      <c r="Z420" s="260">
        <f t="shared" si="12"/>
        <v>3142700</v>
      </c>
      <c r="AA420" s="263">
        <v>3142700</v>
      </c>
      <c r="AB420" s="168"/>
      <c r="AC420" s="168"/>
      <c r="AD420" s="168"/>
      <c r="AE420" s="143"/>
      <c r="AF420" s="143">
        <v>0</v>
      </c>
      <c r="AG420" s="170">
        <v>0</v>
      </c>
      <c r="AH420" s="171" t="s">
        <v>79</v>
      </c>
      <c r="AI420" s="169" t="s">
        <v>79</v>
      </c>
      <c r="AJ420" s="169" t="s">
        <v>79</v>
      </c>
      <c r="AK420" s="169" t="s">
        <v>79</v>
      </c>
      <c r="AL420" s="143" t="s">
        <v>79</v>
      </c>
      <c r="AM420" s="143" t="s">
        <v>79</v>
      </c>
      <c r="AN420" s="143" t="s">
        <v>2610</v>
      </c>
      <c r="AO420" s="143" t="s">
        <v>79</v>
      </c>
      <c r="AP420" s="144">
        <f t="shared" si="13"/>
        <v>1</v>
      </c>
      <c r="AQ420" s="35"/>
      <c r="AR420" s="35"/>
      <c r="AS420" s="35"/>
      <c r="AT420" s="35"/>
      <c r="AU420" s="35"/>
      <c r="AV420" s="35"/>
    </row>
    <row r="421" spans="1:48" s="145" customFormat="1" ht="27.95" customHeight="1" x14ac:dyDescent="0.25">
      <c r="A421" s="126" t="s">
        <v>1790</v>
      </c>
      <c r="B421" s="126">
        <v>2021</v>
      </c>
      <c r="C421" s="126"/>
      <c r="D421" s="127"/>
      <c r="E421" s="128" t="s">
        <v>70</v>
      </c>
      <c r="F421" s="128" t="s">
        <v>70</v>
      </c>
      <c r="G421" s="130" t="s">
        <v>79</v>
      </c>
      <c r="H421" s="131" t="s">
        <v>700</v>
      </c>
      <c r="I421" s="132" t="s">
        <v>49</v>
      </c>
      <c r="J421" s="147" t="s">
        <v>223</v>
      </c>
      <c r="K421" s="133">
        <v>43</v>
      </c>
      <c r="L421" s="134" t="str">
        <f>IF(ISERROR(VLOOKUP(K421,#REF!,2,FALSE))," ",VLOOKUP(K421,#REF!,2,FALSE))</f>
        <v xml:space="preserve"> </v>
      </c>
      <c r="M421" s="134" t="str">
        <f>IF(ISERROR(VLOOKUP(K421,#REF!,3,FALSE))," ",VLOOKUP(K421,#REF!,3,FALSE))</f>
        <v xml:space="preserve"> </v>
      </c>
      <c r="N421" s="135" t="s">
        <v>2566</v>
      </c>
      <c r="O421" s="179">
        <v>0</v>
      </c>
      <c r="P421" s="137" t="s">
        <v>2167</v>
      </c>
      <c r="Q421" s="138" t="s">
        <v>1093</v>
      </c>
      <c r="R421" s="137" t="s">
        <v>295</v>
      </c>
      <c r="S421" s="137" t="s">
        <v>79</v>
      </c>
      <c r="T421" s="139" t="s">
        <v>79</v>
      </c>
      <c r="U421" s="140" t="s">
        <v>79</v>
      </c>
      <c r="V421" s="165">
        <v>183900</v>
      </c>
      <c r="W421" s="141">
        <v>0</v>
      </c>
      <c r="X421" s="142"/>
      <c r="Y421" s="148"/>
      <c r="Z421" s="260">
        <f t="shared" si="12"/>
        <v>183900</v>
      </c>
      <c r="AA421" s="263">
        <v>183900</v>
      </c>
      <c r="AB421" s="168"/>
      <c r="AC421" s="168"/>
      <c r="AD421" s="168"/>
      <c r="AE421" s="143"/>
      <c r="AF421" s="143">
        <v>0</v>
      </c>
      <c r="AG421" s="170">
        <v>0</v>
      </c>
      <c r="AH421" s="171" t="s">
        <v>79</v>
      </c>
      <c r="AI421" s="169" t="s">
        <v>79</v>
      </c>
      <c r="AJ421" s="169" t="s">
        <v>79</v>
      </c>
      <c r="AK421" s="169" t="s">
        <v>79</v>
      </c>
      <c r="AL421" s="143" t="s">
        <v>79</v>
      </c>
      <c r="AM421" s="143" t="s">
        <v>79</v>
      </c>
      <c r="AN421" s="143" t="s">
        <v>2610</v>
      </c>
      <c r="AO421" s="143" t="s">
        <v>79</v>
      </c>
      <c r="AP421" s="144">
        <f t="shared" si="13"/>
        <v>1</v>
      </c>
      <c r="AQ421" s="35"/>
      <c r="AR421" s="35"/>
      <c r="AS421" s="35"/>
      <c r="AT421" s="35"/>
      <c r="AU421" s="35"/>
      <c r="AV421" s="35"/>
    </row>
    <row r="422" spans="1:48" s="145" customFormat="1" ht="27.95" customHeight="1" x14ac:dyDescent="0.25">
      <c r="A422" s="126" t="s">
        <v>1790</v>
      </c>
      <c r="B422" s="126">
        <v>2021</v>
      </c>
      <c r="C422" s="126" t="s">
        <v>3599</v>
      </c>
      <c r="D422" s="127" t="s">
        <v>3600</v>
      </c>
      <c r="E422" s="128" t="s">
        <v>54</v>
      </c>
      <c r="F422" s="129" t="s">
        <v>27</v>
      </c>
      <c r="G422" s="130" t="s">
        <v>75</v>
      </c>
      <c r="H422" s="131" t="s">
        <v>701</v>
      </c>
      <c r="I422" s="132" t="s">
        <v>49</v>
      </c>
      <c r="J422" s="147" t="s">
        <v>223</v>
      </c>
      <c r="K422" s="133">
        <v>55</v>
      </c>
      <c r="L422" s="134" t="str">
        <f>IF(ISERROR(VLOOKUP(K422,#REF!,2,FALSE))," ",VLOOKUP(K422,#REF!,2,FALSE))</f>
        <v xml:space="preserve"> </v>
      </c>
      <c r="M422" s="134" t="str">
        <f>IF(ISERROR(VLOOKUP(K422,#REF!,3,FALSE))," ",VLOOKUP(K422,#REF!,3,FALSE))</f>
        <v xml:space="preserve"> </v>
      </c>
      <c r="N422" s="135" t="s">
        <v>2572</v>
      </c>
      <c r="O422" s="179">
        <v>0</v>
      </c>
      <c r="P422" s="137" t="s">
        <v>2372</v>
      </c>
      <c r="Q422" s="138" t="s">
        <v>1299</v>
      </c>
      <c r="R422" s="137" t="s">
        <v>295</v>
      </c>
      <c r="S422" s="137" t="s">
        <v>79</v>
      </c>
      <c r="T422" s="139" t="s">
        <v>79</v>
      </c>
      <c r="U422" s="140" t="s">
        <v>79</v>
      </c>
      <c r="V422" s="165">
        <v>32688000</v>
      </c>
      <c r="W422" s="141">
        <v>0</v>
      </c>
      <c r="X422" s="142"/>
      <c r="Y422" s="148"/>
      <c r="Z422" s="260">
        <f t="shared" si="12"/>
        <v>32688000</v>
      </c>
      <c r="AA422" s="263">
        <v>27240000</v>
      </c>
      <c r="AB422" s="175">
        <v>44372</v>
      </c>
      <c r="AC422" s="168">
        <v>44378</v>
      </c>
      <c r="AD422" s="168">
        <v>44561</v>
      </c>
      <c r="AE422" s="143">
        <v>180</v>
      </c>
      <c r="AF422" s="143">
        <v>0</v>
      </c>
      <c r="AG422" s="170">
        <v>0</v>
      </c>
      <c r="AH422" s="171" t="s">
        <v>79</v>
      </c>
      <c r="AI422" s="169" t="s">
        <v>79</v>
      </c>
      <c r="AJ422" s="169" t="s">
        <v>79</v>
      </c>
      <c r="AK422" s="169" t="s">
        <v>79</v>
      </c>
      <c r="AL422" s="143" t="s">
        <v>79</v>
      </c>
      <c r="AM422" s="143" t="s">
        <v>79</v>
      </c>
      <c r="AN422" s="143" t="s">
        <v>2610</v>
      </c>
      <c r="AO422" s="143" t="s">
        <v>79</v>
      </c>
      <c r="AP422" s="144">
        <f t="shared" si="13"/>
        <v>0.83333333333333337</v>
      </c>
      <c r="AQ422" s="35"/>
      <c r="AR422" s="35"/>
      <c r="AS422" s="35"/>
      <c r="AT422" s="35"/>
      <c r="AU422" s="35"/>
      <c r="AV422" s="35"/>
    </row>
    <row r="423" spans="1:48" s="145" customFormat="1" ht="27.95" customHeight="1" x14ac:dyDescent="0.25">
      <c r="A423" s="126" t="s">
        <v>1791</v>
      </c>
      <c r="B423" s="126">
        <v>2021</v>
      </c>
      <c r="C423" s="126"/>
      <c r="D423" s="127"/>
      <c r="E423" s="128" t="s">
        <v>70</v>
      </c>
      <c r="F423" s="128" t="s">
        <v>70</v>
      </c>
      <c r="G423" s="130" t="s">
        <v>79</v>
      </c>
      <c r="H423" s="131" t="s">
        <v>702</v>
      </c>
      <c r="I423" s="132" t="s">
        <v>49</v>
      </c>
      <c r="J423" s="147" t="s">
        <v>223</v>
      </c>
      <c r="K423" s="133">
        <v>33</v>
      </c>
      <c r="L423" s="134" t="str">
        <f>IF(ISERROR(VLOOKUP(K423,#REF!,2,FALSE))," ",VLOOKUP(K423,#REF!,2,FALSE))</f>
        <v xml:space="preserve"> </v>
      </c>
      <c r="M423" s="134" t="str">
        <f>IF(ISERROR(VLOOKUP(K423,#REF!,3,FALSE))," ",VLOOKUP(K423,#REF!,3,FALSE))</f>
        <v xml:space="preserve"> </v>
      </c>
      <c r="N423" s="135" t="s">
        <v>2555</v>
      </c>
      <c r="O423" s="179">
        <v>0</v>
      </c>
      <c r="P423" s="137" t="s">
        <v>2167</v>
      </c>
      <c r="Q423" s="138" t="s">
        <v>1093</v>
      </c>
      <c r="R423" s="137" t="s">
        <v>295</v>
      </c>
      <c r="S423" s="137" t="s">
        <v>79</v>
      </c>
      <c r="T423" s="139" t="s">
        <v>79</v>
      </c>
      <c r="U423" s="140" t="s">
        <v>79</v>
      </c>
      <c r="V423" s="165">
        <v>355400</v>
      </c>
      <c r="W423" s="141">
        <v>0</v>
      </c>
      <c r="X423" s="142"/>
      <c r="Y423" s="148"/>
      <c r="Z423" s="260">
        <f t="shared" si="12"/>
        <v>355400</v>
      </c>
      <c r="AA423" s="263">
        <v>355400</v>
      </c>
      <c r="AB423" s="168"/>
      <c r="AC423" s="168"/>
      <c r="AD423" s="168"/>
      <c r="AE423" s="143"/>
      <c r="AF423" s="143">
        <v>0</v>
      </c>
      <c r="AG423" s="170">
        <v>0</v>
      </c>
      <c r="AH423" s="171" t="s">
        <v>79</v>
      </c>
      <c r="AI423" s="169" t="s">
        <v>79</v>
      </c>
      <c r="AJ423" s="169" t="s">
        <v>79</v>
      </c>
      <c r="AK423" s="169" t="s">
        <v>79</v>
      </c>
      <c r="AL423" s="143" t="s">
        <v>79</v>
      </c>
      <c r="AM423" s="143" t="s">
        <v>79</v>
      </c>
      <c r="AN423" s="143" t="s">
        <v>2610</v>
      </c>
      <c r="AO423" s="143" t="s">
        <v>79</v>
      </c>
      <c r="AP423" s="144">
        <f t="shared" si="13"/>
        <v>1</v>
      </c>
      <c r="AQ423" s="35"/>
      <c r="AR423" s="35"/>
      <c r="AS423" s="35"/>
      <c r="AT423" s="35"/>
      <c r="AU423" s="35"/>
      <c r="AV423" s="35"/>
    </row>
    <row r="424" spans="1:48" s="145" customFormat="1" ht="27.95" customHeight="1" x14ac:dyDescent="0.25">
      <c r="A424" s="126" t="s">
        <v>1791</v>
      </c>
      <c r="B424" s="126">
        <v>2021</v>
      </c>
      <c r="C424" s="126"/>
      <c r="D424" s="127"/>
      <c r="E424" s="128" t="s">
        <v>70</v>
      </c>
      <c r="F424" s="128" t="s">
        <v>70</v>
      </c>
      <c r="G424" s="130" t="s">
        <v>79</v>
      </c>
      <c r="H424" s="131" t="s">
        <v>702</v>
      </c>
      <c r="I424" s="132" t="s">
        <v>49</v>
      </c>
      <c r="J424" s="147" t="s">
        <v>223</v>
      </c>
      <c r="K424" s="133">
        <v>57</v>
      </c>
      <c r="L424" s="134" t="str">
        <f>IF(ISERROR(VLOOKUP(K424,#REF!,2,FALSE))," ",VLOOKUP(K424,#REF!,2,FALSE))</f>
        <v xml:space="preserve"> </v>
      </c>
      <c r="M424" s="134" t="str">
        <f>IF(ISERROR(VLOOKUP(K424,#REF!,3,FALSE))," ",VLOOKUP(K424,#REF!,3,FALSE))</f>
        <v xml:space="preserve"> </v>
      </c>
      <c r="N424" s="135" t="s">
        <v>2553</v>
      </c>
      <c r="O424" s="179">
        <v>0</v>
      </c>
      <c r="P424" s="137" t="s">
        <v>2167</v>
      </c>
      <c r="Q424" s="138" t="s">
        <v>1093</v>
      </c>
      <c r="R424" s="137" t="s">
        <v>295</v>
      </c>
      <c r="S424" s="137" t="s">
        <v>79</v>
      </c>
      <c r="T424" s="139" t="s">
        <v>79</v>
      </c>
      <c r="U424" s="140" t="s">
        <v>79</v>
      </c>
      <c r="V424" s="165">
        <v>1722200</v>
      </c>
      <c r="W424" s="141">
        <v>0</v>
      </c>
      <c r="X424" s="142"/>
      <c r="Y424" s="148"/>
      <c r="Z424" s="260">
        <f t="shared" si="12"/>
        <v>1722200</v>
      </c>
      <c r="AA424" s="263">
        <v>1722200</v>
      </c>
      <c r="AB424" s="168"/>
      <c r="AC424" s="168"/>
      <c r="AD424" s="168"/>
      <c r="AE424" s="143"/>
      <c r="AF424" s="143">
        <v>0</v>
      </c>
      <c r="AG424" s="170">
        <v>0</v>
      </c>
      <c r="AH424" s="171" t="s">
        <v>79</v>
      </c>
      <c r="AI424" s="169" t="s">
        <v>79</v>
      </c>
      <c r="AJ424" s="169" t="s">
        <v>79</v>
      </c>
      <c r="AK424" s="169" t="s">
        <v>79</v>
      </c>
      <c r="AL424" s="143" t="s">
        <v>79</v>
      </c>
      <c r="AM424" s="143" t="s">
        <v>79</v>
      </c>
      <c r="AN424" s="143" t="s">
        <v>2610</v>
      </c>
      <c r="AO424" s="143" t="s">
        <v>79</v>
      </c>
      <c r="AP424" s="144">
        <f t="shared" si="13"/>
        <v>1</v>
      </c>
      <c r="AQ424" s="35"/>
      <c r="AR424" s="35"/>
      <c r="AS424" s="35"/>
      <c r="AT424" s="35"/>
      <c r="AU424" s="35"/>
      <c r="AV424" s="35"/>
    </row>
    <row r="425" spans="1:48" s="145" customFormat="1" ht="27.95" customHeight="1" x14ac:dyDescent="0.25">
      <c r="A425" s="126" t="s">
        <v>1791</v>
      </c>
      <c r="B425" s="126">
        <v>2021</v>
      </c>
      <c r="C425" s="126"/>
      <c r="D425" s="127"/>
      <c r="E425" s="128" t="s">
        <v>70</v>
      </c>
      <c r="F425" s="128" t="s">
        <v>70</v>
      </c>
      <c r="G425" s="130" t="s">
        <v>79</v>
      </c>
      <c r="H425" s="131" t="s">
        <v>702</v>
      </c>
      <c r="I425" s="132" t="s">
        <v>49</v>
      </c>
      <c r="J425" s="147" t="s">
        <v>223</v>
      </c>
      <c r="K425" s="133">
        <v>57</v>
      </c>
      <c r="L425" s="134" t="str">
        <f>IF(ISERROR(VLOOKUP(K425,#REF!,2,FALSE))," ",VLOOKUP(K425,#REF!,2,FALSE))</f>
        <v xml:space="preserve"> </v>
      </c>
      <c r="M425" s="134" t="str">
        <f>IF(ISERROR(VLOOKUP(K425,#REF!,3,FALSE))," ",VLOOKUP(K425,#REF!,3,FALSE))</f>
        <v xml:space="preserve"> </v>
      </c>
      <c r="N425" s="135" t="s">
        <v>2563</v>
      </c>
      <c r="O425" s="179">
        <v>0</v>
      </c>
      <c r="P425" s="137" t="s">
        <v>2167</v>
      </c>
      <c r="Q425" s="138" t="s">
        <v>1093</v>
      </c>
      <c r="R425" s="137" t="s">
        <v>295</v>
      </c>
      <c r="S425" s="137" t="s">
        <v>79</v>
      </c>
      <c r="T425" s="139" t="s">
        <v>79</v>
      </c>
      <c r="U425" s="140" t="s">
        <v>79</v>
      </c>
      <c r="V425" s="165">
        <v>5371700</v>
      </c>
      <c r="W425" s="141">
        <v>0</v>
      </c>
      <c r="X425" s="142"/>
      <c r="Y425" s="148"/>
      <c r="Z425" s="260">
        <f t="shared" si="12"/>
        <v>5371700</v>
      </c>
      <c r="AA425" s="263">
        <v>5371700</v>
      </c>
      <c r="AB425" s="168"/>
      <c r="AC425" s="168"/>
      <c r="AD425" s="168"/>
      <c r="AE425" s="143"/>
      <c r="AF425" s="143">
        <v>0</v>
      </c>
      <c r="AG425" s="170">
        <v>0</v>
      </c>
      <c r="AH425" s="171" t="s">
        <v>79</v>
      </c>
      <c r="AI425" s="169" t="s">
        <v>79</v>
      </c>
      <c r="AJ425" s="169" t="s">
        <v>79</v>
      </c>
      <c r="AK425" s="169" t="s">
        <v>79</v>
      </c>
      <c r="AL425" s="143" t="s">
        <v>79</v>
      </c>
      <c r="AM425" s="143" t="s">
        <v>79</v>
      </c>
      <c r="AN425" s="143" t="s">
        <v>2610</v>
      </c>
      <c r="AO425" s="143" t="s">
        <v>79</v>
      </c>
      <c r="AP425" s="144">
        <f t="shared" si="13"/>
        <v>1</v>
      </c>
      <c r="AQ425" s="35"/>
      <c r="AR425" s="35"/>
      <c r="AS425" s="35"/>
      <c r="AT425" s="35"/>
      <c r="AU425" s="35"/>
      <c r="AV425" s="35"/>
    </row>
    <row r="426" spans="1:48" s="145" customFormat="1" ht="27.95" customHeight="1" x14ac:dyDescent="0.25">
      <c r="A426" s="126" t="s">
        <v>1791</v>
      </c>
      <c r="B426" s="126">
        <v>2021</v>
      </c>
      <c r="C426" s="126"/>
      <c r="D426" s="127"/>
      <c r="E426" s="128" t="s">
        <v>70</v>
      </c>
      <c r="F426" s="128" t="s">
        <v>70</v>
      </c>
      <c r="G426" s="130" t="s">
        <v>79</v>
      </c>
      <c r="H426" s="131" t="s">
        <v>702</v>
      </c>
      <c r="I426" s="132" t="s">
        <v>49</v>
      </c>
      <c r="J426" s="147" t="s">
        <v>223</v>
      </c>
      <c r="K426" s="133">
        <v>49</v>
      </c>
      <c r="L426" s="134" t="str">
        <f>IF(ISERROR(VLOOKUP(K426,#REF!,2,FALSE))," ",VLOOKUP(K426,#REF!,2,FALSE))</f>
        <v xml:space="preserve"> </v>
      </c>
      <c r="M426" s="134" t="str">
        <f>IF(ISERROR(VLOOKUP(K426,#REF!,3,FALSE))," ",VLOOKUP(K426,#REF!,3,FALSE))</f>
        <v xml:space="preserve"> </v>
      </c>
      <c r="N426" s="135" t="s">
        <v>2565</v>
      </c>
      <c r="O426" s="179">
        <v>0</v>
      </c>
      <c r="P426" s="137" t="s">
        <v>2167</v>
      </c>
      <c r="Q426" s="138" t="s">
        <v>1093</v>
      </c>
      <c r="R426" s="137" t="s">
        <v>295</v>
      </c>
      <c r="S426" s="137" t="s">
        <v>79</v>
      </c>
      <c r="T426" s="139" t="s">
        <v>79</v>
      </c>
      <c r="U426" s="140" t="s">
        <v>79</v>
      </c>
      <c r="V426" s="165">
        <v>1846200</v>
      </c>
      <c r="W426" s="141">
        <v>0</v>
      </c>
      <c r="X426" s="142"/>
      <c r="Y426" s="148"/>
      <c r="Z426" s="260">
        <f t="shared" si="12"/>
        <v>1846200</v>
      </c>
      <c r="AA426" s="263">
        <v>1846200</v>
      </c>
      <c r="AB426" s="168"/>
      <c r="AC426" s="168"/>
      <c r="AD426" s="168"/>
      <c r="AE426" s="143"/>
      <c r="AF426" s="143">
        <v>0</v>
      </c>
      <c r="AG426" s="170">
        <v>0</v>
      </c>
      <c r="AH426" s="171" t="s">
        <v>79</v>
      </c>
      <c r="AI426" s="169" t="s">
        <v>79</v>
      </c>
      <c r="AJ426" s="169" t="s">
        <v>79</v>
      </c>
      <c r="AK426" s="169" t="s">
        <v>79</v>
      </c>
      <c r="AL426" s="143" t="s">
        <v>79</v>
      </c>
      <c r="AM426" s="143" t="s">
        <v>79</v>
      </c>
      <c r="AN426" s="143" t="s">
        <v>2610</v>
      </c>
      <c r="AO426" s="143" t="s">
        <v>79</v>
      </c>
      <c r="AP426" s="144">
        <f t="shared" si="13"/>
        <v>1</v>
      </c>
      <c r="AQ426" s="35"/>
      <c r="AR426" s="35"/>
      <c r="AS426" s="35"/>
      <c r="AT426" s="35"/>
      <c r="AU426" s="35"/>
      <c r="AV426" s="35"/>
    </row>
    <row r="427" spans="1:48" s="145" customFormat="1" ht="27.95" customHeight="1" x14ac:dyDescent="0.25">
      <c r="A427" s="126" t="s">
        <v>1791</v>
      </c>
      <c r="B427" s="126">
        <v>2021</v>
      </c>
      <c r="C427" s="126"/>
      <c r="D427" s="127"/>
      <c r="E427" s="128" t="s">
        <v>70</v>
      </c>
      <c r="F427" s="128" t="s">
        <v>70</v>
      </c>
      <c r="G427" s="130" t="s">
        <v>79</v>
      </c>
      <c r="H427" s="131" t="s">
        <v>702</v>
      </c>
      <c r="I427" s="132" t="s">
        <v>49</v>
      </c>
      <c r="J427" s="147" t="s">
        <v>223</v>
      </c>
      <c r="K427" s="133">
        <v>48</v>
      </c>
      <c r="L427" s="134" t="str">
        <f>IF(ISERROR(VLOOKUP(K427,#REF!,2,FALSE))," ",VLOOKUP(K427,#REF!,2,FALSE))</f>
        <v xml:space="preserve"> </v>
      </c>
      <c r="M427" s="134" t="str">
        <f>IF(ISERROR(VLOOKUP(K427,#REF!,3,FALSE))," ",VLOOKUP(K427,#REF!,3,FALSE))</f>
        <v xml:space="preserve"> </v>
      </c>
      <c r="N427" s="135" t="s">
        <v>2571</v>
      </c>
      <c r="O427" s="179">
        <v>0</v>
      </c>
      <c r="P427" s="137" t="s">
        <v>2167</v>
      </c>
      <c r="Q427" s="138" t="s">
        <v>1093</v>
      </c>
      <c r="R427" s="137" t="s">
        <v>295</v>
      </c>
      <c r="S427" s="137" t="s">
        <v>79</v>
      </c>
      <c r="T427" s="139" t="s">
        <v>79</v>
      </c>
      <c r="U427" s="140" t="s">
        <v>79</v>
      </c>
      <c r="V427" s="165">
        <v>177700</v>
      </c>
      <c r="W427" s="141">
        <v>0</v>
      </c>
      <c r="X427" s="142"/>
      <c r="Y427" s="148"/>
      <c r="Z427" s="260">
        <f t="shared" si="12"/>
        <v>177700</v>
      </c>
      <c r="AA427" s="263">
        <v>177700</v>
      </c>
      <c r="AB427" s="168"/>
      <c r="AC427" s="168"/>
      <c r="AD427" s="168"/>
      <c r="AE427" s="143"/>
      <c r="AF427" s="143">
        <v>0</v>
      </c>
      <c r="AG427" s="170">
        <v>0</v>
      </c>
      <c r="AH427" s="171" t="s">
        <v>79</v>
      </c>
      <c r="AI427" s="169" t="s">
        <v>79</v>
      </c>
      <c r="AJ427" s="169" t="s">
        <v>79</v>
      </c>
      <c r="AK427" s="169" t="s">
        <v>79</v>
      </c>
      <c r="AL427" s="143" t="s">
        <v>79</v>
      </c>
      <c r="AM427" s="143" t="s">
        <v>79</v>
      </c>
      <c r="AN427" s="143" t="s">
        <v>2610</v>
      </c>
      <c r="AO427" s="143" t="s">
        <v>79</v>
      </c>
      <c r="AP427" s="144">
        <f t="shared" si="13"/>
        <v>1</v>
      </c>
      <c r="AQ427" s="35"/>
      <c r="AR427" s="35"/>
      <c r="AS427" s="35"/>
      <c r="AT427" s="35"/>
      <c r="AU427" s="35"/>
      <c r="AV427" s="35"/>
    </row>
    <row r="428" spans="1:48" s="145" customFormat="1" ht="27.95" customHeight="1" x14ac:dyDescent="0.25">
      <c r="A428" s="126" t="s">
        <v>1791</v>
      </c>
      <c r="B428" s="126">
        <v>2021</v>
      </c>
      <c r="C428" s="126"/>
      <c r="D428" s="127"/>
      <c r="E428" s="128" t="s">
        <v>70</v>
      </c>
      <c r="F428" s="128" t="s">
        <v>70</v>
      </c>
      <c r="G428" s="130" t="s">
        <v>79</v>
      </c>
      <c r="H428" s="131" t="s">
        <v>702</v>
      </c>
      <c r="I428" s="132" t="s">
        <v>49</v>
      </c>
      <c r="J428" s="147" t="s">
        <v>223</v>
      </c>
      <c r="K428" s="133">
        <v>30</v>
      </c>
      <c r="L428" s="134" t="str">
        <f>IF(ISERROR(VLOOKUP(K428,#REF!,2,FALSE))," ",VLOOKUP(K428,#REF!,2,FALSE))</f>
        <v xml:space="preserve"> </v>
      </c>
      <c r="M428" s="134" t="str">
        <f>IF(ISERROR(VLOOKUP(K428,#REF!,3,FALSE))," ",VLOOKUP(K428,#REF!,3,FALSE))</f>
        <v xml:space="preserve"> </v>
      </c>
      <c r="N428" s="135" t="s">
        <v>2567</v>
      </c>
      <c r="O428" s="179">
        <v>0</v>
      </c>
      <c r="P428" s="137" t="s">
        <v>2167</v>
      </c>
      <c r="Q428" s="138" t="s">
        <v>1093</v>
      </c>
      <c r="R428" s="137" t="s">
        <v>295</v>
      </c>
      <c r="S428" s="137" t="s">
        <v>79</v>
      </c>
      <c r="T428" s="139" t="s">
        <v>79</v>
      </c>
      <c r="U428" s="140" t="s">
        <v>79</v>
      </c>
      <c r="V428" s="165">
        <v>355400</v>
      </c>
      <c r="W428" s="141">
        <v>0</v>
      </c>
      <c r="X428" s="142"/>
      <c r="Y428" s="148"/>
      <c r="Z428" s="260">
        <f t="shared" si="12"/>
        <v>355400</v>
      </c>
      <c r="AA428" s="263">
        <v>355400</v>
      </c>
      <c r="AB428" s="168"/>
      <c r="AC428" s="168"/>
      <c r="AD428" s="168"/>
      <c r="AE428" s="143"/>
      <c r="AF428" s="143">
        <v>0</v>
      </c>
      <c r="AG428" s="170">
        <v>0</v>
      </c>
      <c r="AH428" s="171" t="s">
        <v>79</v>
      </c>
      <c r="AI428" s="169" t="s">
        <v>79</v>
      </c>
      <c r="AJ428" s="169" t="s">
        <v>79</v>
      </c>
      <c r="AK428" s="169" t="s">
        <v>79</v>
      </c>
      <c r="AL428" s="143" t="s">
        <v>79</v>
      </c>
      <c r="AM428" s="143" t="s">
        <v>79</v>
      </c>
      <c r="AN428" s="143" t="s">
        <v>2610</v>
      </c>
      <c r="AO428" s="143" t="s">
        <v>79</v>
      </c>
      <c r="AP428" s="144">
        <f t="shared" si="13"/>
        <v>1</v>
      </c>
      <c r="AQ428" s="35"/>
      <c r="AR428" s="35"/>
      <c r="AS428" s="35"/>
      <c r="AT428" s="35"/>
      <c r="AU428" s="35"/>
      <c r="AV428" s="35"/>
    </row>
    <row r="429" spans="1:48" s="145" customFormat="1" ht="27.95" customHeight="1" x14ac:dyDescent="0.25">
      <c r="A429" s="126" t="s">
        <v>1791</v>
      </c>
      <c r="B429" s="126">
        <v>2021</v>
      </c>
      <c r="C429" s="126"/>
      <c r="D429" s="127"/>
      <c r="E429" s="128" t="s">
        <v>70</v>
      </c>
      <c r="F429" s="128" t="s">
        <v>70</v>
      </c>
      <c r="G429" s="130" t="s">
        <v>79</v>
      </c>
      <c r="H429" s="131" t="s">
        <v>702</v>
      </c>
      <c r="I429" s="132" t="s">
        <v>49</v>
      </c>
      <c r="J429" s="147" t="s">
        <v>223</v>
      </c>
      <c r="K429" s="133">
        <v>43</v>
      </c>
      <c r="L429" s="134" t="str">
        <f>IF(ISERROR(VLOOKUP(K429,#REF!,2,FALSE))," ",VLOOKUP(K429,#REF!,2,FALSE))</f>
        <v xml:space="preserve"> </v>
      </c>
      <c r="M429" s="134" t="str">
        <f>IF(ISERROR(VLOOKUP(K429,#REF!,3,FALSE))," ",VLOOKUP(K429,#REF!,3,FALSE))</f>
        <v xml:space="preserve"> </v>
      </c>
      <c r="N429" s="135" t="s">
        <v>2566</v>
      </c>
      <c r="O429" s="179">
        <v>0</v>
      </c>
      <c r="P429" s="137" t="s">
        <v>2167</v>
      </c>
      <c r="Q429" s="138" t="s">
        <v>1093</v>
      </c>
      <c r="R429" s="137" t="s">
        <v>295</v>
      </c>
      <c r="S429" s="137" t="s">
        <v>79</v>
      </c>
      <c r="T429" s="139" t="s">
        <v>79</v>
      </c>
      <c r="U429" s="140" t="s">
        <v>79</v>
      </c>
      <c r="V429" s="165">
        <v>2072500</v>
      </c>
      <c r="W429" s="141">
        <v>0</v>
      </c>
      <c r="X429" s="142"/>
      <c r="Y429" s="148"/>
      <c r="Z429" s="260">
        <f t="shared" si="12"/>
        <v>2072500</v>
      </c>
      <c r="AA429" s="263">
        <v>2072500</v>
      </c>
      <c r="AB429" s="168"/>
      <c r="AC429" s="168"/>
      <c r="AD429" s="168"/>
      <c r="AE429" s="143"/>
      <c r="AF429" s="143">
        <v>0</v>
      </c>
      <c r="AG429" s="170">
        <v>0</v>
      </c>
      <c r="AH429" s="171" t="s">
        <v>79</v>
      </c>
      <c r="AI429" s="169" t="s">
        <v>79</v>
      </c>
      <c r="AJ429" s="169" t="s">
        <v>79</v>
      </c>
      <c r="AK429" s="169" t="s">
        <v>79</v>
      </c>
      <c r="AL429" s="143" t="s">
        <v>79</v>
      </c>
      <c r="AM429" s="143" t="s">
        <v>79</v>
      </c>
      <c r="AN429" s="143" t="s">
        <v>2610</v>
      </c>
      <c r="AO429" s="143" t="s">
        <v>79</v>
      </c>
      <c r="AP429" s="144">
        <f t="shared" si="13"/>
        <v>1</v>
      </c>
      <c r="AQ429" s="35"/>
      <c r="AR429" s="35"/>
      <c r="AS429" s="35"/>
      <c r="AT429" s="35"/>
      <c r="AU429" s="35"/>
      <c r="AV429" s="35"/>
    </row>
    <row r="430" spans="1:48" s="145" customFormat="1" ht="27.95" customHeight="1" x14ac:dyDescent="0.25">
      <c r="A430" s="126" t="s">
        <v>1791</v>
      </c>
      <c r="B430" s="126">
        <v>2021</v>
      </c>
      <c r="C430" s="126" t="s">
        <v>3189</v>
      </c>
      <c r="D430" s="127" t="s">
        <v>3190</v>
      </c>
      <c r="E430" s="128" t="s">
        <v>54</v>
      </c>
      <c r="F430" s="129" t="s">
        <v>27</v>
      </c>
      <c r="G430" s="130" t="s">
        <v>75</v>
      </c>
      <c r="H430" s="131" t="s">
        <v>703</v>
      </c>
      <c r="I430" s="132" t="s">
        <v>49</v>
      </c>
      <c r="J430" s="147" t="s">
        <v>223</v>
      </c>
      <c r="K430" s="133">
        <v>57</v>
      </c>
      <c r="L430" s="134" t="str">
        <f>IF(ISERROR(VLOOKUP(K430,#REF!,2,FALSE))," ",VLOOKUP(K430,#REF!,2,FALSE))</f>
        <v xml:space="preserve"> </v>
      </c>
      <c r="M430" s="134" t="str">
        <f>IF(ISERROR(VLOOKUP(K430,#REF!,3,FALSE))," ",VLOOKUP(K430,#REF!,3,FALSE))</f>
        <v xml:space="preserve"> </v>
      </c>
      <c r="N430" s="135" t="s">
        <v>2553</v>
      </c>
      <c r="O430" s="179">
        <v>0</v>
      </c>
      <c r="P430" s="137" t="s">
        <v>2373</v>
      </c>
      <c r="Q430" s="138" t="s">
        <v>1300</v>
      </c>
      <c r="R430" s="137" t="s">
        <v>295</v>
      </c>
      <c r="S430" s="137" t="s">
        <v>79</v>
      </c>
      <c r="T430" s="139" t="s">
        <v>79</v>
      </c>
      <c r="U430" s="140" t="s">
        <v>79</v>
      </c>
      <c r="V430" s="165">
        <v>43500000</v>
      </c>
      <c r="W430" s="141">
        <v>-27260000</v>
      </c>
      <c r="X430" s="142"/>
      <c r="Y430" s="148"/>
      <c r="Z430" s="260">
        <f t="shared" si="12"/>
        <v>16240000</v>
      </c>
      <c r="AA430" s="263">
        <v>16240000</v>
      </c>
      <c r="AB430" s="168">
        <v>44379</v>
      </c>
      <c r="AC430" s="168">
        <v>44384</v>
      </c>
      <c r="AD430" s="168">
        <v>44575</v>
      </c>
      <c r="AE430" s="143">
        <v>225</v>
      </c>
      <c r="AF430" s="143">
        <v>1</v>
      </c>
      <c r="AG430" s="170">
        <v>14</v>
      </c>
      <c r="AH430" s="171" t="s">
        <v>79</v>
      </c>
      <c r="AI430" s="169" t="s">
        <v>79</v>
      </c>
      <c r="AJ430" s="169" t="s">
        <v>79</v>
      </c>
      <c r="AK430" s="169" t="s">
        <v>79</v>
      </c>
      <c r="AL430" s="143" t="s">
        <v>79</v>
      </c>
      <c r="AM430" s="143" t="s">
        <v>79</v>
      </c>
      <c r="AN430" s="143" t="s">
        <v>2610</v>
      </c>
      <c r="AO430" s="143" t="s">
        <v>79</v>
      </c>
      <c r="AP430" s="144">
        <f t="shared" si="13"/>
        <v>1</v>
      </c>
      <c r="AQ430" s="35"/>
      <c r="AR430" s="35"/>
      <c r="AS430" s="35"/>
      <c r="AT430" s="35"/>
      <c r="AU430" s="35"/>
      <c r="AV430" s="35"/>
    </row>
    <row r="431" spans="1:48" s="145" customFormat="1" ht="27.95" customHeight="1" x14ac:dyDescent="0.25">
      <c r="A431" s="126" t="s">
        <v>1791</v>
      </c>
      <c r="B431" s="126">
        <v>2021</v>
      </c>
      <c r="C431" s="126" t="s">
        <v>3189</v>
      </c>
      <c r="D431" s="127" t="s">
        <v>3190</v>
      </c>
      <c r="E431" s="128" t="s">
        <v>54</v>
      </c>
      <c r="F431" s="129" t="s">
        <v>27</v>
      </c>
      <c r="G431" s="130" t="s">
        <v>75</v>
      </c>
      <c r="H431" s="131" t="s">
        <v>704</v>
      </c>
      <c r="I431" s="132" t="s">
        <v>49</v>
      </c>
      <c r="J431" s="147" t="s">
        <v>223</v>
      </c>
      <c r="K431" s="133">
        <v>57</v>
      </c>
      <c r="L431" s="134" t="str">
        <f>IF(ISERROR(VLOOKUP(K431,#REF!,2,FALSE))," ",VLOOKUP(K431,#REF!,2,FALSE))</f>
        <v xml:space="preserve"> </v>
      </c>
      <c r="M431" s="134" t="str">
        <f>IF(ISERROR(VLOOKUP(K431,#REF!,3,FALSE))," ",VLOOKUP(K431,#REF!,3,FALSE))</f>
        <v xml:space="preserve"> </v>
      </c>
      <c r="N431" s="135" t="s">
        <v>2553</v>
      </c>
      <c r="O431" s="179">
        <v>0</v>
      </c>
      <c r="P431" s="137" t="s">
        <v>2374</v>
      </c>
      <c r="Q431" s="138" t="s">
        <v>1301</v>
      </c>
      <c r="R431" s="137" t="s">
        <v>295</v>
      </c>
      <c r="S431" s="137" t="s">
        <v>79</v>
      </c>
      <c r="T431" s="139" t="s">
        <v>79</v>
      </c>
      <c r="U431" s="140" t="s">
        <v>79</v>
      </c>
      <c r="V431" s="165">
        <v>27260000</v>
      </c>
      <c r="W431" s="141">
        <v>-7153333</v>
      </c>
      <c r="X431" s="142"/>
      <c r="Y431" s="148"/>
      <c r="Z431" s="260">
        <f t="shared" si="12"/>
        <v>20106667</v>
      </c>
      <c r="AA431" s="263">
        <v>11600000</v>
      </c>
      <c r="AB431" s="168">
        <v>44379</v>
      </c>
      <c r="AC431" s="168">
        <v>44384</v>
      </c>
      <c r="AD431" s="168">
        <v>44575</v>
      </c>
      <c r="AE431" s="143">
        <v>225</v>
      </c>
      <c r="AF431" s="143">
        <v>1</v>
      </c>
      <c r="AG431" s="170">
        <v>14</v>
      </c>
      <c r="AH431" s="171" t="s">
        <v>79</v>
      </c>
      <c r="AI431" s="169" t="s">
        <v>79</v>
      </c>
      <c r="AJ431" s="169" t="s">
        <v>79</v>
      </c>
      <c r="AK431" s="169" t="s">
        <v>79</v>
      </c>
      <c r="AL431" s="143" t="s">
        <v>79</v>
      </c>
      <c r="AM431" s="143" t="s">
        <v>79</v>
      </c>
      <c r="AN431" s="143" t="s">
        <v>2610</v>
      </c>
      <c r="AO431" s="143" t="s">
        <v>79</v>
      </c>
      <c r="AP431" s="144">
        <f t="shared" si="13"/>
        <v>0.57692306735870247</v>
      </c>
      <c r="AQ431" s="35"/>
      <c r="AR431" s="35"/>
      <c r="AS431" s="35"/>
      <c r="AT431" s="35"/>
      <c r="AU431" s="35"/>
      <c r="AV431" s="35"/>
    </row>
    <row r="432" spans="1:48" s="145" customFormat="1" ht="27.95" customHeight="1" x14ac:dyDescent="0.25">
      <c r="A432" s="126" t="s">
        <v>1792</v>
      </c>
      <c r="B432" s="126">
        <v>2021</v>
      </c>
      <c r="C432" s="126" t="s">
        <v>3191</v>
      </c>
      <c r="D432" s="127" t="s">
        <v>3192</v>
      </c>
      <c r="E432" s="128" t="s">
        <v>54</v>
      </c>
      <c r="F432" s="129" t="s">
        <v>27</v>
      </c>
      <c r="G432" s="130" t="s">
        <v>75</v>
      </c>
      <c r="H432" s="131" t="s">
        <v>705</v>
      </c>
      <c r="I432" s="132" t="s">
        <v>49</v>
      </c>
      <c r="J432" s="147" t="s">
        <v>223</v>
      </c>
      <c r="K432" s="133">
        <v>55</v>
      </c>
      <c r="L432" s="134" t="str">
        <f>IF(ISERROR(VLOOKUP(K432,#REF!,2,FALSE))," ",VLOOKUP(K432,#REF!,2,FALSE))</f>
        <v xml:space="preserve"> </v>
      </c>
      <c r="M432" s="134" t="str">
        <f>IF(ISERROR(VLOOKUP(K432,#REF!,3,FALSE))," ",VLOOKUP(K432,#REF!,3,FALSE))</f>
        <v xml:space="preserve"> </v>
      </c>
      <c r="N432" s="135" t="s">
        <v>2572</v>
      </c>
      <c r="O432" s="179">
        <v>0</v>
      </c>
      <c r="P432" s="137" t="s">
        <v>2375</v>
      </c>
      <c r="Q432" s="138" t="s">
        <v>1302</v>
      </c>
      <c r="R432" s="137" t="s">
        <v>295</v>
      </c>
      <c r="S432" s="137" t="s">
        <v>79</v>
      </c>
      <c r="T432" s="139" t="s">
        <v>79</v>
      </c>
      <c r="U432" s="140" t="s">
        <v>79</v>
      </c>
      <c r="V432" s="165">
        <v>32688000</v>
      </c>
      <c r="W432" s="141">
        <v>0</v>
      </c>
      <c r="X432" s="142"/>
      <c r="Y432" s="148"/>
      <c r="Z432" s="260">
        <f t="shared" si="12"/>
        <v>32688000</v>
      </c>
      <c r="AA432" s="263">
        <v>25242400</v>
      </c>
      <c r="AB432" s="168">
        <v>44379</v>
      </c>
      <c r="AC432" s="168">
        <v>44389</v>
      </c>
      <c r="AD432" s="168">
        <v>44561</v>
      </c>
      <c r="AE432" s="143">
        <v>180</v>
      </c>
      <c r="AF432" s="143">
        <v>0</v>
      </c>
      <c r="AG432" s="170">
        <v>0</v>
      </c>
      <c r="AH432" s="171" t="s">
        <v>79</v>
      </c>
      <c r="AI432" s="169" t="s">
        <v>79</v>
      </c>
      <c r="AJ432" s="169" t="s">
        <v>79</v>
      </c>
      <c r="AK432" s="169" t="s">
        <v>79</v>
      </c>
      <c r="AL432" s="143" t="s">
        <v>79</v>
      </c>
      <c r="AM432" s="143" t="s">
        <v>79</v>
      </c>
      <c r="AN432" s="143" t="s">
        <v>2610</v>
      </c>
      <c r="AO432" s="143" t="s">
        <v>79</v>
      </c>
      <c r="AP432" s="144">
        <f t="shared" si="13"/>
        <v>0.77222222222222225</v>
      </c>
      <c r="AQ432" s="35"/>
      <c r="AR432" s="35"/>
      <c r="AS432" s="35"/>
      <c r="AT432" s="35"/>
      <c r="AU432" s="35"/>
      <c r="AV432" s="35"/>
    </row>
    <row r="433" spans="1:48" s="241" customFormat="1" ht="27.95" customHeight="1" x14ac:dyDescent="0.25">
      <c r="A433" s="220" t="s">
        <v>1793</v>
      </c>
      <c r="B433" s="220">
        <v>2019</v>
      </c>
      <c r="C433" s="220" t="s">
        <v>3637</v>
      </c>
      <c r="D433" s="221" t="s">
        <v>3653</v>
      </c>
      <c r="E433" s="222" t="s">
        <v>35</v>
      </c>
      <c r="F433" s="223" t="s">
        <v>47</v>
      </c>
      <c r="G433" s="224" t="s">
        <v>79</v>
      </c>
      <c r="H433" s="225" t="s">
        <v>706</v>
      </c>
      <c r="I433" s="226" t="s">
        <v>49</v>
      </c>
      <c r="J433" s="227" t="s">
        <v>223</v>
      </c>
      <c r="K433" s="228">
        <v>33</v>
      </c>
      <c r="L433" s="229" t="str">
        <f>IF(ISERROR(VLOOKUP(K433,#REF!,2,FALSE))," ",VLOOKUP(K433,#REF!,2,FALSE))</f>
        <v xml:space="preserve"> </v>
      </c>
      <c r="M433" s="229" t="str">
        <f>IF(ISERROR(VLOOKUP(K433,#REF!,3,FALSE))," ",VLOOKUP(K433,#REF!,3,FALSE))</f>
        <v xml:space="preserve"> </v>
      </c>
      <c r="N433" s="135" t="s">
        <v>2555</v>
      </c>
      <c r="O433" s="136">
        <v>7</v>
      </c>
      <c r="P433" s="230" t="s">
        <v>2042</v>
      </c>
      <c r="Q433" s="231" t="s">
        <v>968</v>
      </c>
      <c r="R433" s="230" t="s">
        <v>296</v>
      </c>
      <c r="S433" s="230" t="s">
        <v>79</v>
      </c>
      <c r="T433" s="232" t="s">
        <v>79</v>
      </c>
      <c r="U433" s="233" t="s">
        <v>79</v>
      </c>
      <c r="V433" s="234">
        <v>0</v>
      </c>
      <c r="W433" s="141">
        <v>0</v>
      </c>
      <c r="X433" s="142">
        <v>2</v>
      </c>
      <c r="Y433" s="148">
        <v>17500000</v>
      </c>
      <c r="Z433" s="261">
        <f t="shared" si="12"/>
        <v>17500000</v>
      </c>
      <c r="AA433" s="263">
        <v>0</v>
      </c>
      <c r="AB433" s="251">
        <v>43656</v>
      </c>
      <c r="AC433" s="251">
        <v>43668</v>
      </c>
      <c r="AD433" s="251">
        <v>44327</v>
      </c>
      <c r="AE433" s="238">
        <v>120</v>
      </c>
      <c r="AF433" s="238">
        <v>0</v>
      </c>
      <c r="AG433" s="236">
        <v>0</v>
      </c>
      <c r="AH433" s="237" t="s">
        <v>79</v>
      </c>
      <c r="AI433" s="235" t="s">
        <v>79</v>
      </c>
      <c r="AJ433" s="235" t="s">
        <v>79</v>
      </c>
      <c r="AK433" s="235" t="s">
        <v>79</v>
      </c>
      <c r="AL433" s="238" t="s">
        <v>79</v>
      </c>
      <c r="AM433" s="238" t="s">
        <v>79</v>
      </c>
      <c r="AN433" s="238" t="s">
        <v>2610</v>
      </c>
      <c r="AO433" s="238" t="s">
        <v>79</v>
      </c>
      <c r="AP433" s="239">
        <f t="shared" si="13"/>
        <v>0</v>
      </c>
      <c r="AQ433" s="240"/>
      <c r="AR433" s="240"/>
      <c r="AS433" s="240"/>
      <c r="AT433" s="240"/>
      <c r="AU433" s="240"/>
      <c r="AV433" s="240"/>
    </row>
    <row r="434" spans="1:48" s="145" customFormat="1" ht="27.95" customHeight="1" x14ac:dyDescent="0.25">
      <c r="A434" s="126" t="s">
        <v>1794</v>
      </c>
      <c r="B434" s="126">
        <v>2021</v>
      </c>
      <c r="C434" s="126" t="s">
        <v>3193</v>
      </c>
      <c r="D434" s="127" t="s">
        <v>3194</v>
      </c>
      <c r="E434" s="128" t="s">
        <v>54</v>
      </c>
      <c r="F434" s="129" t="s">
        <v>27</v>
      </c>
      <c r="G434" s="130" t="s">
        <v>75</v>
      </c>
      <c r="H434" s="131" t="s">
        <v>707</v>
      </c>
      <c r="I434" s="132" t="s">
        <v>49</v>
      </c>
      <c r="J434" s="147" t="s">
        <v>223</v>
      </c>
      <c r="K434" s="133">
        <v>57</v>
      </c>
      <c r="L434" s="134" t="str">
        <f>IF(ISERROR(VLOOKUP(K434,#REF!,2,FALSE))," ",VLOOKUP(K434,#REF!,2,FALSE))</f>
        <v xml:space="preserve"> </v>
      </c>
      <c r="M434" s="134" t="str">
        <f>IF(ISERROR(VLOOKUP(K434,#REF!,3,FALSE))," ",VLOOKUP(K434,#REF!,3,FALSE))</f>
        <v xml:space="preserve"> </v>
      </c>
      <c r="N434" s="135" t="s">
        <v>2553</v>
      </c>
      <c r="O434" s="136">
        <v>0</v>
      </c>
      <c r="P434" s="137" t="s">
        <v>2376</v>
      </c>
      <c r="Q434" s="138" t="s">
        <v>1303</v>
      </c>
      <c r="R434" s="137" t="s">
        <v>295</v>
      </c>
      <c r="S434" s="137" t="s">
        <v>79</v>
      </c>
      <c r="T434" s="139" t="s">
        <v>79</v>
      </c>
      <c r="U434" s="140" t="s">
        <v>79</v>
      </c>
      <c r="V434" s="165">
        <v>32775000</v>
      </c>
      <c r="W434" s="141">
        <v>0</v>
      </c>
      <c r="X434" s="142"/>
      <c r="Y434" s="148"/>
      <c r="Z434" s="260">
        <f t="shared" si="12"/>
        <v>32775000</v>
      </c>
      <c r="AA434" s="263">
        <v>22141333</v>
      </c>
      <c r="AB434" s="168">
        <v>44376</v>
      </c>
      <c r="AC434" s="168">
        <v>44376</v>
      </c>
      <c r="AD434" s="168">
        <v>44561</v>
      </c>
      <c r="AE434" s="143">
        <v>225</v>
      </c>
      <c r="AF434" s="143">
        <v>0</v>
      </c>
      <c r="AG434" s="170">
        <v>0</v>
      </c>
      <c r="AH434" s="171" t="s">
        <v>79</v>
      </c>
      <c r="AI434" s="169" t="s">
        <v>79</v>
      </c>
      <c r="AJ434" s="169" t="s">
        <v>79</v>
      </c>
      <c r="AK434" s="169" t="s">
        <v>79</v>
      </c>
      <c r="AL434" s="143" t="s">
        <v>79</v>
      </c>
      <c r="AM434" s="143" t="s">
        <v>79</v>
      </c>
      <c r="AN434" s="143" t="s">
        <v>2610</v>
      </c>
      <c r="AO434" s="143" t="s">
        <v>79</v>
      </c>
      <c r="AP434" s="144">
        <f t="shared" si="13"/>
        <v>0.67555554538520213</v>
      </c>
      <c r="AQ434" s="35"/>
      <c r="AR434" s="35"/>
      <c r="AS434" s="35"/>
      <c r="AT434" s="35"/>
      <c r="AU434" s="35"/>
      <c r="AV434" s="35"/>
    </row>
    <row r="435" spans="1:48" s="145" customFormat="1" ht="27.95" customHeight="1" x14ac:dyDescent="0.25">
      <c r="A435" s="126" t="s">
        <v>1795</v>
      </c>
      <c r="B435" s="126">
        <v>2021</v>
      </c>
      <c r="C435" s="126" t="s">
        <v>3195</v>
      </c>
      <c r="D435" s="127" t="s">
        <v>3196</v>
      </c>
      <c r="E435" s="128" t="s">
        <v>40</v>
      </c>
      <c r="F435" s="129" t="s">
        <v>53</v>
      </c>
      <c r="G435" s="130" t="s">
        <v>62</v>
      </c>
      <c r="H435" s="131" t="s">
        <v>708</v>
      </c>
      <c r="I435" s="132" t="s">
        <v>48</v>
      </c>
      <c r="J435" s="147" t="s">
        <v>223</v>
      </c>
      <c r="K435" s="133" t="s">
        <v>79</v>
      </c>
      <c r="L435" s="134" t="str">
        <f>IF(ISERROR(VLOOKUP(K435,#REF!,2,FALSE))," ",VLOOKUP(K435,#REF!,2,FALSE))</f>
        <v xml:space="preserve"> </v>
      </c>
      <c r="M435" s="134" t="str">
        <f>IF(ISERROR(VLOOKUP(K435,#REF!,3,FALSE))," ",VLOOKUP(K435,#REF!,3,FALSE))</f>
        <v xml:space="preserve"> </v>
      </c>
      <c r="N435" s="135" t="s">
        <v>2593</v>
      </c>
      <c r="O435" s="136">
        <v>4</v>
      </c>
      <c r="P435" s="137" t="s">
        <v>2377</v>
      </c>
      <c r="Q435" s="138" t="s">
        <v>1304</v>
      </c>
      <c r="R435" s="137" t="s">
        <v>296</v>
      </c>
      <c r="S435" s="137" t="s">
        <v>79</v>
      </c>
      <c r="T435" s="139" t="s">
        <v>79</v>
      </c>
      <c r="U435" s="140" t="s">
        <v>79</v>
      </c>
      <c r="V435" s="165">
        <v>30000000</v>
      </c>
      <c r="W435" s="141">
        <v>0</v>
      </c>
      <c r="X435" s="142"/>
      <c r="Y435" s="148"/>
      <c r="Z435" s="260">
        <f t="shared" si="12"/>
        <v>30000000</v>
      </c>
      <c r="AA435" s="263">
        <v>13986747</v>
      </c>
      <c r="AB435" s="168">
        <v>44371</v>
      </c>
      <c r="AC435" s="168">
        <v>44376</v>
      </c>
      <c r="AD435" s="168">
        <v>44679</v>
      </c>
      <c r="AE435" s="143">
        <v>300</v>
      </c>
      <c r="AF435" s="143">
        <v>0</v>
      </c>
      <c r="AG435" s="170">
        <v>0</v>
      </c>
      <c r="AH435" s="171" t="s">
        <v>79</v>
      </c>
      <c r="AI435" s="169" t="s">
        <v>79</v>
      </c>
      <c r="AJ435" s="169" t="s">
        <v>79</v>
      </c>
      <c r="AK435" s="169" t="s">
        <v>79</v>
      </c>
      <c r="AL435" s="143" t="s">
        <v>79</v>
      </c>
      <c r="AM435" s="143" t="s">
        <v>2610</v>
      </c>
      <c r="AN435" s="143" t="s">
        <v>79</v>
      </c>
      <c r="AO435" s="143" t="s">
        <v>79</v>
      </c>
      <c r="AP435" s="144">
        <f t="shared" si="13"/>
        <v>0.4662249</v>
      </c>
      <c r="AQ435" s="35"/>
      <c r="AR435" s="35"/>
      <c r="AS435" s="35"/>
      <c r="AT435" s="35"/>
      <c r="AU435" s="35"/>
      <c r="AV435" s="35"/>
    </row>
    <row r="436" spans="1:48" s="145" customFormat="1" ht="27.95" customHeight="1" x14ac:dyDescent="0.25">
      <c r="A436" s="126" t="s">
        <v>1796</v>
      </c>
      <c r="B436" s="126">
        <v>2021</v>
      </c>
      <c r="C436" s="126" t="s">
        <v>3197</v>
      </c>
      <c r="D436" s="127" t="s">
        <v>3198</v>
      </c>
      <c r="E436" s="128" t="s">
        <v>64</v>
      </c>
      <c r="F436" s="129" t="s">
        <v>27</v>
      </c>
      <c r="G436" s="130" t="s">
        <v>64</v>
      </c>
      <c r="H436" s="131" t="s">
        <v>709</v>
      </c>
      <c r="I436" s="132" t="s">
        <v>49</v>
      </c>
      <c r="J436" s="147" t="s">
        <v>223</v>
      </c>
      <c r="K436" s="133">
        <v>17</v>
      </c>
      <c r="L436" s="134" t="str">
        <f>IF(ISERROR(VLOOKUP(K436,#REF!,2,FALSE))," ",VLOOKUP(K436,#REF!,2,FALSE))</f>
        <v xml:space="preserve"> </v>
      </c>
      <c r="M436" s="134" t="str">
        <f>IF(ISERROR(VLOOKUP(K436,#REF!,3,FALSE))," ",VLOOKUP(K436,#REF!,3,FALSE))</f>
        <v xml:space="preserve"> </v>
      </c>
      <c r="N436" s="135" t="s">
        <v>2585</v>
      </c>
      <c r="O436" s="136">
        <v>1</v>
      </c>
      <c r="P436" s="137" t="s">
        <v>2119</v>
      </c>
      <c r="Q436" s="138" t="s">
        <v>1305</v>
      </c>
      <c r="R436" s="137" t="s">
        <v>296</v>
      </c>
      <c r="S436" s="137" t="s">
        <v>79</v>
      </c>
      <c r="T436" s="139" t="s">
        <v>79</v>
      </c>
      <c r="U436" s="140" t="s">
        <v>79</v>
      </c>
      <c r="V436" s="165">
        <v>5578605000</v>
      </c>
      <c r="W436" s="141">
        <v>0</v>
      </c>
      <c r="X436" s="142"/>
      <c r="Y436" s="148"/>
      <c r="Z436" s="260">
        <f t="shared" si="12"/>
        <v>5578605000</v>
      </c>
      <c r="AA436" s="263">
        <v>5578605000</v>
      </c>
      <c r="AB436" s="168">
        <v>44376</v>
      </c>
      <c r="AC436" s="168">
        <v>44386</v>
      </c>
      <c r="AD436" s="168">
        <v>46568</v>
      </c>
      <c r="AE436" s="143">
        <v>2160</v>
      </c>
      <c r="AF436" s="143">
        <v>0</v>
      </c>
      <c r="AG436" s="170">
        <v>0</v>
      </c>
      <c r="AH436" s="171" t="s">
        <v>79</v>
      </c>
      <c r="AI436" s="169" t="s">
        <v>79</v>
      </c>
      <c r="AJ436" s="169" t="s">
        <v>79</v>
      </c>
      <c r="AK436" s="169" t="s">
        <v>79</v>
      </c>
      <c r="AL436" s="143" t="s">
        <v>79</v>
      </c>
      <c r="AM436" s="143" t="s">
        <v>79</v>
      </c>
      <c r="AN436" s="143" t="s">
        <v>2610</v>
      </c>
      <c r="AO436" s="143" t="s">
        <v>79</v>
      </c>
      <c r="AP436" s="144">
        <f t="shared" si="13"/>
        <v>1</v>
      </c>
      <c r="AQ436" s="35"/>
      <c r="AR436" s="35"/>
      <c r="AS436" s="35"/>
      <c r="AT436" s="35"/>
      <c r="AU436" s="35"/>
      <c r="AV436" s="35"/>
    </row>
    <row r="437" spans="1:48" s="145" customFormat="1" ht="27.95" customHeight="1" x14ac:dyDescent="0.25">
      <c r="A437" s="126" t="s">
        <v>1797</v>
      </c>
      <c r="B437" s="126">
        <v>2021</v>
      </c>
      <c r="C437" s="126" t="s">
        <v>3199</v>
      </c>
      <c r="D437" s="127" t="s">
        <v>3200</v>
      </c>
      <c r="E437" s="128" t="s">
        <v>54</v>
      </c>
      <c r="F437" s="129" t="s">
        <v>27</v>
      </c>
      <c r="G437" s="130" t="s">
        <v>75</v>
      </c>
      <c r="H437" s="131" t="s">
        <v>710</v>
      </c>
      <c r="I437" s="132" t="s">
        <v>49</v>
      </c>
      <c r="J437" s="147" t="s">
        <v>223</v>
      </c>
      <c r="K437" s="133">
        <v>55</v>
      </c>
      <c r="L437" s="134" t="str">
        <f>IF(ISERROR(VLOOKUP(K437,#REF!,2,FALSE))," ",VLOOKUP(K437,#REF!,2,FALSE))</f>
        <v xml:space="preserve"> </v>
      </c>
      <c r="M437" s="134" t="str">
        <f>IF(ISERROR(VLOOKUP(K437,#REF!,3,FALSE))," ",VLOOKUP(K437,#REF!,3,FALSE))</f>
        <v xml:space="preserve"> </v>
      </c>
      <c r="N437" s="135" t="s">
        <v>2572</v>
      </c>
      <c r="O437" s="136">
        <v>0</v>
      </c>
      <c r="P437" s="137" t="s">
        <v>2378</v>
      </c>
      <c r="Q437" s="138" t="s">
        <v>1306</v>
      </c>
      <c r="R437" s="137" t="s">
        <v>295</v>
      </c>
      <c r="S437" s="137" t="s">
        <v>79</v>
      </c>
      <c r="T437" s="139" t="s">
        <v>79</v>
      </c>
      <c r="U437" s="140" t="s">
        <v>79</v>
      </c>
      <c r="V437" s="165">
        <v>32688000</v>
      </c>
      <c r="W437" s="141">
        <v>-12167200</v>
      </c>
      <c r="X437" s="142"/>
      <c r="Y437" s="148"/>
      <c r="Z437" s="260">
        <f t="shared" si="12"/>
        <v>20520800</v>
      </c>
      <c r="AA437" s="263">
        <v>15072800</v>
      </c>
      <c r="AB437" s="168">
        <v>44383</v>
      </c>
      <c r="AC437" s="168">
        <v>44385</v>
      </c>
      <c r="AD437" s="168">
        <v>44561</v>
      </c>
      <c r="AE437" s="143">
        <v>180</v>
      </c>
      <c r="AF437" s="143">
        <v>0</v>
      </c>
      <c r="AG437" s="170">
        <v>0</v>
      </c>
      <c r="AH437" s="171" t="s">
        <v>79</v>
      </c>
      <c r="AI437" s="169" t="s">
        <v>79</v>
      </c>
      <c r="AJ437" s="169" t="s">
        <v>79</v>
      </c>
      <c r="AK437" s="169" t="s">
        <v>79</v>
      </c>
      <c r="AL437" s="143" t="s">
        <v>79</v>
      </c>
      <c r="AM437" s="143" t="s">
        <v>79</v>
      </c>
      <c r="AN437" s="143" t="s">
        <v>2610</v>
      </c>
      <c r="AO437" s="143" t="s">
        <v>79</v>
      </c>
      <c r="AP437" s="144">
        <f t="shared" si="13"/>
        <v>0.73451327433628322</v>
      </c>
      <c r="AQ437" s="35"/>
      <c r="AR437" s="35"/>
      <c r="AS437" s="35"/>
      <c r="AT437" s="35"/>
      <c r="AU437" s="35"/>
      <c r="AV437" s="35"/>
    </row>
    <row r="438" spans="1:48" s="145" customFormat="1" ht="27.95" customHeight="1" x14ac:dyDescent="0.25">
      <c r="A438" s="126" t="s">
        <v>1797</v>
      </c>
      <c r="B438" s="126">
        <v>2021</v>
      </c>
      <c r="C438" s="126" t="s">
        <v>3199</v>
      </c>
      <c r="D438" s="127" t="s">
        <v>3200</v>
      </c>
      <c r="E438" s="128" t="s">
        <v>54</v>
      </c>
      <c r="F438" s="129" t="s">
        <v>27</v>
      </c>
      <c r="G438" s="130" t="s">
        <v>75</v>
      </c>
      <c r="H438" s="131" t="s">
        <v>711</v>
      </c>
      <c r="I438" s="132" t="s">
        <v>49</v>
      </c>
      <c r="J438" s="147" t="s">
        <v>223</v>
      </c>
      <c r="K438" s="133">
        <v>55</v>
      </c>
      <c r="L438" s="134" t="str">
        <f>IF(ISERROR(VLOOKUP(K438,#REF!,2,FALSE))," ",VLOOKUP(K438,#REF!,2,FALSE))</f>
        <v xml:space="preserve"> </v>
      </c>
      <c r="M438" s="134" t="str">
        <f>IF(ISERROR(VLOOKUP(K438,#REF!,3,FALSE))," ",VLOOKUP(K438,#REF!,3,FALSE))</f>
        <v xml:space="preserve"> </v>
      </c>
      <c r="N438" s="135" t="s">
        <v>2572</v>
      </c>
      <c r="O438" s="136">
        <v>0</v>
      </c>
      <c r="P438" s="137" t="s">
        <v>2379</v>
      </c>
      <c r="Q438" s="138" t="s">
        <v>1307</v>
      </c>
      <c r="R438" s="137" t="s">
        <v>295</v>
      </c>
      <c r="S438" s="137" t="s">
        <v>79</v>
      </c>
      <c r="T438" s="139" t="s">
        <v>79</v>
      </c>
      <c r="U438" s="140" t="s">
        <v>79</v>
      </c>
      <c r="V438" s="165">
        <v>12167200</v>
      </c>
      <c r="W438" s="141">
        <v>0</v>
      </c>
      <c r="X438" s="142"/>
      <c r="Y438" s="148"/>
      <c r="Z438" s="260">
        <f t="shared" si="12"/>
        <v>12167200</v>
      </c>
      <c r="AA438" s="263">
        <v>5448000</v>
      </c>
      <c r="AB438" s="168">
        <v>44383</v>
      </c>
      <c r="AC438" s="168">
        <v>44385</v>
      </c>
      <c r="AD438" s="168">
        <v>44561</v>
      </c>
      <c r="AE438" s="143">
        <v>180</v>
      </c>
      <c r="AF438" s="143">
        <v>0</v>
      </c>
      <c r="AG438" s="170">
        <v>0</v>
      </c>
      <c r="AH438" s="171" t="s">
        <v>79</v>
      </c>
      <c r="AI438" s="169" t="s">
        <v>79</v>
      </c>
      <c r="AJ438" s="169" t="s">
        <v>79</v>
      </c>
      <c r="AK438" s="169" t="s">
        <v>79</v>
      </c>
      <c r="AL438" s="143" t="s">
        <v>79</v>
      </c>
      <c r="AM438" s="143" t="s">
        <v>79</v>
      </c>
      <c r="AN438" s="143" t="s">
        <v>2610</v>
      </c>
      <c r="AO438" s="143" t="s">
        <v>79</v>
      </c>
      <c r="AP438" s="144">
        <f t="shared" si="13"/>
        <v>0.44776119402985076</v>
      </c>
      <c r="AQ438" s="35"/>
      <c r="AR438" s="35"/>
      <c r="AS438" s="35"/>
      <c r="AT438" s="35"/>
      <c r="AU438" s="35"/>
      <c r="AV438" s="35"/>
    </row>
    <row r="439" spans="1:48" s="145" customFormat="1" ht="27.95" customHeight="1" x14ac:dyDescent="0.25">
      <c r="A439" s="126" t="s">
        <v>1798</v>
      </c>
      <c r="B439" s="126">
        <v>2021</v>
      </c>
      <c r="C439" s="126" t="s">
        <v>3201</v>
      </c>
      <c r="D439" s="127" t="s">
        <v>3202</v>
      </c>
      <c r="E439" s="128" t="s">
        <v>54</v>
      </c>
      <c r="F439" s="129" t="s">
        <v>27</v>
      </c>
      <c r="G439" s="130" t="s">
        <v>75</v>
      </c>
      <c r="H439" s="131" t="s">
        <v>712</v>
      </c>
      <c r="I439" s="132" t="s">
        <v>49</v>
      </c>
      <c r="J439" s="147" t="s">
        <v>223</v>
      </c>
      <c r="K439" s="133">
        <v>43</v>
      </c>
      <c r="L439" s="134" t="str">
        <f>IF(ISERROR(VLOOKUP(K439,#REF!,2,FALSE))," ",VLOOKUP(K439,#REF!,2,FALSE))</f>
        <v xml:space="preserve"> </v>
      </c>
      <c r="M439" s="134" t="str">
        <f>IF(ISERROR(VLOOKUP(K439,#REF!,3,FALSE))," ",VLOOKUP(K439,#REF!,3,FALSE))</f>
        <v xml:space="preserve"> </v>
      </c>
      <c r="N439" s="135" t="s">
        <v>2566</v>
      </c>
      <c r="O439" s="136">
        <v>0</v>
      </c>
      <c r="P439" s="137" t="s">
        <v>2380</v>
      </c>
      <c r="Q439" s="138" t="s">
        <v>1308</v>
      </c>
      <c r="R439" s="137" t="s">
        <v>295</v>
      </c>
      <c r="S439" s="137" t="s">
        <v>79</v>
      </c>
      <c r="T439" s="139" t="s">
        <v>79</v>
      </c>
      <c r="U439" s="140" t="s">
        <v>79</v>
      </c>
      <c r="V439" s="165">
        <v>11250000</v>
      </c>
      <c r="W439" s="141">
        <v>0</v>
      </c>
      <c r="X439" s="142"/>
      <c r="Y439" s="148"/>
      <c r="Z439" s="260">
        <f t="shared" si="12"/>
        <v>11250000</v>
      </c>
      <c r="AA439" s="263">
        <v>10725000</v>
      </c>
      <c r="AB439" s="168">
        <v>44379</v>
      </c>
      <c r="AC439" s="168">
        <v>44385</v>
      </c>
      <c r="AD439" s="168">
        <v>44537</v>
      </c>
      <c r="AE439" s="143">
        <v>150</v>
      </c>
      <c r="AF439" s="143">
        <v>0</v>
      </c>
      <c r="AG439" s="170">
        <v>0</v>
      </c>
      <c r="AH439" s="171" t="s">
        <v>79</v>
      </c>
      <c r="AI439" s="169" t="s">
        <v>79</v>
      </c>
      <c r="AJ439" s="169" t="s">
        <v>79</v>
      </c>
      <c r="AK439" s="169" t="s">
        <v>79</v>
      </c>
      <c r="AL439" s="143" t="s">
        <v>79</v>
      </c>
      <c r="AM439" s="143" t="s">
        <v>79</v>
      </c>
      <c r="AN439" s="143" t="s">
        <v>2610</v>
      </c>
      <c r="AO439" s="143" t="s">
        <v>79</v>
      </c>
      <c r="AP439" s="144">
        <f t="shared" si="13"/>
        <v>0.95333333333333337</v>
      </c>
      <c r="AQ439" s="35"/>
      <c r="AR439" s="35"/>
      <c r="AS439" s="35"/>
      <c r="AT439" s="35"/>
      <c r="AU439" s="35"/>
      <c r="AV439" s="35"/>
    </row>
    <row r="440" spans="1:48" s="145" customFormat="1" ht="27.95" customHeight="1" x14ac:dyDescent="0.25">
      <c r="A440" s="126" t="s">
        <v>1799</v>
      </c>
      <c r="B440" s="126">
        <v>2021</v>
      </c>
      <c r="C440" s="126" t="s">
        <v>3203</v>
      </c>
      <c r="D440" s="127" t="s">
        <v>3204</v>
      </c>
      <c r="E440" s="128" t="s">
        <v>64</v>
      </c>
      <c r="F440" s="129" t="s">
        <v>27</v>
      </c>
      <c r="G440" s="130" t="s">
        <v>64</v>
      </c>
      <c r="H440" s="131" t="s">
        <v>713</v>
      </c>
      <c r="I440" s="132" t="s">
        <v>49</v>
      </c>
      <c r="J440" s="147" t="s">
        <v>223</v>
      </c>
      <c r="K440" s="133">
        <v>55</v>
      </c>
      <c r="L440" s="134" t="str">
        <f>IF(ISERROR(VLOOKUP(K440,#REF!,2,FALSE))," ",VLOOKUP(K440,#REF!,2,FALSE))</f>
        <v xml:space="preserve"> </v>
      </c>
      <c r="M440" s="134" t="str">
        <f>IF(ISERROR(VLOOKUP(K440,#REF!,3,FALSE))," ",VLOOKUP(K440,#REF!,3,FALSE))</f>
        <v xml:space="preserve"> </v>
      </c>
      <c r="N440" s="135" t="s">
        <v>2572</v>
      </c>
      <c r="O440" s="136">
        <v>1</v>
      </c>
      <c r="P440" s="137" t="s">
        <v>2381</v>
      </c>
      <c r="Q440" s="138" t="s">
        <v>1309</v>
      </c>
      <c r="R440" s="137" t="s">
        <v>296</v>
      </c>
      <c r="S440" s="137" t="s">
        <v>79</v>
      </c>
      <c r="T440" s="139" t="s">
        <v>79</v>
      </c>
      <c r="U440" s="140" t="s">
        <v>79</v>
      </c>
      <c r="V440" s="165">
        <v>2150000000</v>
      </c>
      <c r="W440" s="141">
        <v>0</v>
      </c>
      <c r="X440" s="142"/>
      <c r="Y440" s="148"/>
      <c r="Z440" s="260">
        <f t="shared" si="12"/>
        <v>2150000000</v>
      </c>
      <c r="AA440" s="263">
        <v>860000000</v>
      </c>
      <c r="AB440" s="168">
        <v>44384</v>
      </c>
      <c r="AC440" s="168">
        <v>44389</v>
      </c>
      <c r="AD440" s="168">
        <v>44603</v>
      </c>
      <c r="AE440" s="143">
        <v>210</v>
      </c>
      <c r="AF440" s="143">
        <v>0</v>
      </c>
      <c r="AG440" s="170">
        <v>0</v>
      </c>
      <c r="AH440" s="171" t="s">
        <v>79</v>
      </c>
      <c r="AI440" s="169" t="s">
        <v>79</v>
      </c>
      <c r="AJ440" s="169" t="s">
        <v>79</v>
      </c>
      <c r="AK440" s="169" t="s">
        <v>79</v>
      </c>
      <c r="AL440" s="143" t="s">
        <v>79</v>
      </c>
      <c r="AM440" s="143" t="s">
        <v>79</v>
      </c>
      <c r="AN440" s="143" t="s">
        <v>2610</v>
      </c>
      <c r="AO440" s="143" t="s">
        <v>79</v>
      </c>
      <c r="AP440" s="144">
        <f t="shared" si="13"/>
        <v>0.4</v>
      </c>
      <c r="AQ440" s="35"/>
      <c r="AR440" s="35"/>
      <c r="AS440" s="35"/>
      <c r="AT440" s="35"/>
      <c r="AU440" s="35"/>
      <c r="AV440" s="35"/>
    </row>
    <row r="441" spans="1:48" s="145" customFormat="1" ht="27.95" customHeight="1" x14ac:dyDescent="0.25">
      <c r="A441" s="126" t="s">
        <v>1800</v>
      </c>
      <c r="B441" s="126">
        <v>2021</v>
      </c>
      <c r="C441" s="126" t="s">
        <v>3205</v>
      </c>
      <c r="D441" s="127" t="s">
        <v>3206</v>
      </c>
      <c r="E441" s="128" t="s">
        <v>54</v>
      </c>
      <c r="F441" s="129" t="s">
        <v>27</v>
      </c>
      <c r="G441" s="130" t="s">
        <v>75</v>
      </c>
      <c r="H441" s="131" t="s">
        <v>714</v>
      </c>
      <c r="I441" s="132" t="s">
        <v>49</v>
      </c>
      <c r="J441" s="147" t="s">
        <v>223</v>
      </c>
      <c r="K441" s="133">
        <v>43</v>
      </c>
      <c r="L441" s="134" t="str">
        <f>IF(ISERROR(VLOOKUP(K441,#REF!,2,FALSE))," ",VLOOKUP(K441,#REF!,2,FALSE))</f>
        <v xml:space="preserve"> </v>
      </c>
      <c r="M441" s="134" t="str">
        <f>IF(ISERROR(VLOOKUP(K441,#REF!,3,FALSE))," ",VLOOKUP(K441,#REF!,3,FALSE))</f>
        <v xml:space="preserve"> </v>
      </c>
      <c r="N441" s="135" t="s">
        <v>2566</v>
      </c>
      <c r="O441" s="136">
        <v>0</v>
      </c>
      <c r="P441" s="137" t="s">
        <v>2382</v>
      </c>
      <c r="Q441" s="138" t="s">
        <v>1310</v>
      </c>
      <c r="R441" s="137" t="s">
        <v>295</v>
      </c>
      <c r="S441" s="137" t="s">
        <v>79</v>
      </c>
      <c r="T441" s="139" t="s">
        <v>79</v>
      </c>
      <c r="U441" s="140" t="s">
        <v>79</v>
      </c>
      <c r="V441" s="165">
        <v>11250000</v>
      </c>
      <c r="W441" s="141">
        <v>0</v>
      </c>
      <c r="X441" s="142">
        <v>1</v>
      </c>
      <c r="Y441" s="148">
        <v>1275000</v>
      </c>
      <c r="Z441" s="260">
        <f t="shared" si="12"/>
        <v>12525000</v>
      </c>
      <c r="AA441" s="263">
        <v>10275000</v>
      </c>
      <c r="AB441" s="168">
        <v>44391</v>
      </c>
      <c r="AC441" s="168">
        <v>44391</v>
      </c>
      <c r="AD441" s="168">
        <v>44561</v>
      </c>
      <c r="AE441" s="143">
        <v>150</v>
      </c>
      <c r="AF441" s="143">
        <v>1</v>
      </c>
      <c r="AG441" s="170">
        <v>18</v>
      </c>
      <c r="AH441" s="171" t="s">
        <v>79</v>
      </c>
      <c r="AI441" s="169" t="s">
        <v>79</v>
      </c>
      <c r="AJ441" s="169" t="s">
        <v>79</v>
      </c>
      <c r="AK441" s="169" t="s">
        <v>79</v>
      </c>
      <c r="AL441" s="143" t="s">
        <v>79</v>
      </c>
      <c r="AM441" s="143" t="s">
        <v>2610</v>
      </c>
      <c r="AN441" s="143" t="s">
        <v>79</v>
      </c>
      <c r="AO441" s="143" t="s">
        <v>79</v>
      </c>
      <c r="AP441" s="144">
        <f t="shared" si="13"/>
        <v>0.82035928143712578</v>
      </c>
      <c r="AQ441" s="35"/>
      <c r="AR441" s="35"/>
      <c r="AS441" s="35"/>
      <c r="AT441" s="35"/>
      <c r="AU441" s="35"/>
      <c r="AV441" s="35"/>
    </row>
    <row r="442" spans="1:48" s="145" customFormat="1" ht="27.95" customHeight="1" x14ac:dyDescent="0.25">
      <c r="A442" s="126" t="s">
        <v>1801</v>
      </c>
      <c r="B442" s="126">
        <v>2021</v>
      </c>
      <c r="C442" s="126" t="s">
        <v>3207</v>
      </c>
      <c r="D442" s="127" t="s">
        <v>3208</v>
      </c>
      <c r="E442" s="128" t="s">
        <v>54</v>
      </c>
      <c r="F442" s="129" t="s">
        <v>27</v>
      </c>
      <c r="G442" s="130" t="s">
        <v>75</v>
      </c>
      <c r="H442" s="131" t="s">
        <v>715</v>
      </c>
      <c r="I442" s="132" t="s">
        <v>49</v>
      </c>
      <c r="J442" s="147" t="s">
        <v>223</v>
      </c>
      <c r="K442" s="133">
        <v>55</v>
      </c>
      <c r="L442" s="134" t="str">
        <f>IF(ISERROR(VLOOKUP(K442,#REF!,2,FALSE))," ",VLOOKUP(K442,#REF!,2,FALSE))</f>
        <v xml:space="preserve"> </v>
      </c>
      <c r="M442" s="134" t="str">
        <f>IF(ISERROR(VLOOKUP(K442,#REF!,3,FALSE))," ",VLOOKUP(K442,#REF!,3,FALSE))</f>
        <v xml:space="preserve"> </v>
      </c>
      <c r="N442" s="135" t="s">
        <v>2572</v>
      </c>
      <c r="O442" s="136">
        <v>0</v>
      </c>
      <c r="P442" s="137" t="s">
        <v>2383</v>
      </c>
      <c r="Q442" s="138" t="s">
        <v>1311</v>
      </c>
      <c r="R442" s="137" t="s">
        <v>295</v>
      </c>
      <c r="S442" s="137" t="s">
        <v>79</v>
      </c>
      <c r="T442" s="139" t="s">
        <v>79</v>
      </c>
      <c r="U442" s="140" t="s">
        <v>79</v>
      </c>
      <c r="V442" s="165">
        <v>32688000</v>
      </c>
      <c r="W442" s="141">
        <v>0</v>
      </c>
      <c r="X442" s="142"/>
      <c r="Y442" s="148"/>
      <c r="Z442" s="260">
        <f t="shared" si="12"/>
        <v>32688000</v>
      </c>
      <c r="AA442" s="263">
        <v>8898400</v>
      </c>
      <c r="AB442" s="168">
        <v>44385</v>
      </c>
      <c r="AC442" s="168">
        <v>44389</v>
      </c>
      <c r="AD442" s="168">
        <v>44561</v>
      </c>
      <c r="AE442" s="143">
        <v>180</v>
      </c>
      <c r="AF442" s="143">
        <v>0</v>
      </c>
      <c r="AG442" s="170">
        <v>0</v>
      </c>
      <c r="AH442" s="171" t="s">
        <v>79</v>
      </c>
      <c r="AI442" s="169" t="s">
        <v>79</v>
      </c>
      <c r="AJ442" s="169" t="s">
        <v>79</v>
      </c>
      <c r="AK442" s="169" t="s">
        <v>79</v>
      </c>
      <c r="AL442" s="143" t="s">
        <v>79</v>
      </c>
      <c r="AM442" s="143" t="s">
        <v>2610</v>
      </c>
      <c r="AN442" s="143" t="s">
        <v>79</v>
      </c>
      <c r="AO442" s="143" t="s">
        <v>79</v>
      </c>
      <c r="AP442" s="144">
        <f t="shared" si="13"/>
        <v>0.2722222222222222</v>
      </c>
      <c r="AQ442" s="35"/>
      <c r="AR442" s="35"/>
      <c r="AS442" s="35"/>
      <c r="AT442" s="35"/>
      <c r="AU442" s="35"/>
      <c r="AV442" s="35"/>
    </row>
    <row r="443" spans="1:48" s="145" customFormat="1" ht="27.95" customHeight="1" x14ac:dyDescent="0.25">
      <c r="A443" s="126" t="s">
        <v>1802</v>
      </c>
      <c r="B443" s="126">
        <v>2021</v>
      </c>
      <c r="C443" s="126" t="s">
        <v>3209</v>
      </c>
      <c r="D443" s="127" t="s">
        <v>3210</v>
      </c>
      <c r="E443" s="128" t="s">
        <v>64</v>
      </c>
      <c r="F443" s="129" t="s">
        <v>27</v>
      </c>
      <c r="G443" s="130" t="s">
        <v>64</v>
      </c>
      <c r="H443" s="131" t="s">
        <v>716</v>
      </c>
      <c r="I443" s="132" t="s">
        <v>49</v>
      </c>
      <c r="J443" s="147" t="s">
        <v>223</v>
      </c>
      <c r="K443" s="133">
        <v>6</v>
      </c>
      <c r="L443" s="134" t="str">
        <f>IF(ISERROR(VLOOKUP(K443,#REF!,2,FALSE))," ",VLOOKUP(K443,#REF!,2,FALSE))</f>
        <v xml:space="preserve"> </v>
      </c>
      <c r="M443" s="134" t="str">
        <f>IF(ISERROR(VLOOKUP(K443,#REF!,3,FALSE))," ",VLOOKUP(K443,#REF!,3,FALSE))</f>
        <v xml:space="preserve"> </v>
      </c>
      <c r="N443" s="135" t="s">
        <v>2564</v>
      </c>
      <c r="O443" s="136">
        <v>1</v>
      </c>
      <c r="P443" s="137" t="s">
        <v>2384</v>
      </c>
      <c r="Q443" s="138" t="s">
        <v>1312</v>
      </c>
      <c r="R443" s="137" t="s">
        <v>296</v>
      </c>
      <c r="S443" s="137" t="s">
        <v>79</v>
      </c>
      <c r="T443" s="139" t="s">
        <v>79</v>
      </c>
      <c r="U443" s="140" t="s">
        <v>79</v>
      </c>
      <c r="V443" s="166">
        <v>4091084925</v>
      </c>
      <c r="W443" s="141">
        <v>0</v>
      </c>
      <c r="X443" s="142"/>
      <c r="Y443" s="148"/>
      <c r="Z443" s="260">
        <f t="shared" si="12"/>
        <v>4091084925</v>
      </c>
      <c r="AA443" s="263">
        <v>3272867940</v>
      </c>
      <c r="AB443" s="168">
        <v>44385</v>
      </c>
      <c r="AC443" s="168">
        <v>44385</v>
      </c>
      <c r="AD443" s="168">
        <v>44771</v>
      </c>
      <c r="AE443" s="143">
        <v>365</v>
      </c>
      <c r="AF443" s="143">
        <v>0</v>
      </c>
      <c r="AG443" s="170">
        <v>0</v>
      </c>
      <c r="AH443" s="171" t="s">
        <v>79</v>
      </c>
      <c r="AI443" s="169" t="s">
        <v>79</v>
      </c>
      <c r="AJ443" s="169" t="s">
        <v>79</v>
      </c>
      <c r="AK443" s="169" t="s">
        <v>79</v>
      </c>
      <c r="AL443" s="143" t="s">
        <v>79</v>
      </c>
      <c r="AM443" s="143" t="s">
        <v>2610</v>
      </c>
      <c r="AN443" s="143" t="s">
        <v>79</v>
      </c>
      <c r="AO443" s="143" t="s">
        <v>79</v>
      </c>
      <c r="AP443" s="144">
        <f t="shared" si="13"/>
        <v>0.8</v>
      </c>
      <c r="AQ443" s="35"/>
      <c r="AR443" s="35"/>
      <c r="AS443" s="35"/>
      <c r="AT443" s="35"/>
      <c r="AU443" s="35"/>
      <c r="AV443" s="35"/>
    </row>
    <row r="444" spans="1:48" s="145" customFormat="1" ht="27.95" customHeight="1" x14ac:dyDescent="0.25">
      <c r="A444" s="126" t="s">
        <v>1803</v>
      </c>
      <c r="B444" s="126">
        <v>2021</v>
      </c>
      <c r="C444" s="126" t="s">
        <v>3211</v>
      </c>
      <c r="D444" s="127" t="s">
        <v>3212</v>
      </c>
      <c r="E444" s="128" t="s">
        <v>52</v>
      </c>
      <c r="F444" s="129" t="s">
        <v>53</v>
      </c>
      <c r="G444" s="130" t="s">
        <v>62</v>
      </c>
      <c r="H444" s="131" t="s">
        <v>717</v>
      </c>
      <c r="I444" s="132" t="s">
        <v>49</v>
      </c>
      <c r="J444" s="147" t="s">
        <v>223</v>
      </c>
      <c r="K444" s="133">
        <v>57</v>
      </c>
      <c r="L444" s="134" t="str">
        <f>IF(ISERROR(VLOOKUP(K444,#REF!,2,FALSE))," ",VLOOKUP(K444,#REF!,2,FALSE))</f>
        <v xml:space="preserve"> </v>
      </c>
      <c r="M444" s="134" t="str">
        <f>IF(ISERROR(VLOOKUP(K444,#REF!,3,FALSE))," ",VLOOKUP(K444,#REF!,3,FALSE))</f>
        <v xml:space="preserve"> </v>
      </c>
      <c r="N444" s="135" t="s">
        <v>2563</v>
      </c>
      <c r="O444" s="136">
        <v>2</v>
      </c>
      <c r="P444" s="137" t="s">
        <v>2385</v>
      </c>
      <c r="Q444" s="138" t="s">
        <v>1313</v>
      </c>
      <c r="R444" s="137" t="s">
        <v>296</v>
      </c>
      <c r="S444" s="137" t="s">
        <v>79</v>
      </c>
      <c r="T444" s="139" t="s">
        <v>79</v>
      </c>
      <c r="U444" s="140" t="s">
        <v>79</v>
      </c>
      <c r="V444" s="165">
        <v>150000000</v>
      </c>
      <c r="W444" s="141">
        <v>0</v>
      </c>
      <c r="X444" s="142"/>
      <c r="Y444" s="148"/>
      <c r="Z444" s="260">
        <f t="shared" si="12"/>
        <v>150000000</v>
      </c>
      <c r="AA444" s="263">
        <v>95838435</v>
      </c>
      <c r="AB444" s="168">
        <v>44386</v>
      </c>
      <c r="AC444" s="168">
        <v>44405</v>
      </c>
      <c r="AD444" s="168">
        <v>44727</v>
      </c>
      <c r="AE444" s="143">
        <v>150</v>
      </c>
      <c r="AF444" s="143">
        <v>0</v>
      </c>
      <c r="AG444" s="170">
        <v>0</v>
      </c>
      <c r="AH444" s="171" t="s">
        <v>79</v>
      </c>
      <c r="AI444" s="169" t="s">
        <v>79</v>
      </c>
      <c r="AJ444" s="169" t="s">
        <v>79</v>
      </c>
      <c r="AK444" s="169" t="s">
        <v>79</v>
      </c>
      <c r="AL444" s="143" t="s">
        <v>79</v>
      </c>
      <c r="AM444" s="143" t="s">
        <v>2610</v>
      </c>
      <c r="AN444" s="143" t="s">
        <v>79</v>
      </c>
      <c r="AO444" s="143" t="s">
        <v>79</v>
      </c>
      <c r="AP444" s="144">
        <f t="shared" si="13"/>
        <v>0.63892289999999996</v>
      </c>
      <c r="AQ444" s="35"/>
      <c r="AR444" s="35"/>
      <c r="AS444" s="35"/>
      <c r="AT444" s="35"/>
      <c r="AU444" s="35"/>
      <c r="AV444" s="35"/>
    </row>
    <row r="445" spans="1:48" s="145" customFormat="1" ht="27.95" customHeight="1" x14ac:dyDescent="0.25">
      <c r="A445" s="126" t="s">
        <v>1804</v>
      </c>
      <c r="B445" s="126">
        <v>2021</v>
      </c>
      <c r="C445" s="126" t="s">
        <v>3213</v>
      </c>
      <c r="D445" s="127" t="s">
        <v>3214</v>
      </c>
      <c r="E445" s="128" t="s">
        <v>54</v>
      </c>
      <c r="F445" s="129" t="s">
        <v>27</v>
      </c>
      <c r="G445" s="130" t="s">
        <v>75</v>
      </c>
      <c r="H445" s="131" t="s">
        <v>718</v>
      </c>
      <c r="I445" s="132" t="s">
        <v>49</v>
      </c>
      <c r="J445" s="147" t="s">
        <v>223</v>
      </c>
      <c r="K445" s="133">
        <v>20</v>
      </c>
      <c r="L445" s="134" t="str">
        <f>IF(ISERROR(VLOOKUP(K445,#REF!,2,FALSE))," ",VLOOKUP(K445,#REF!,2,FALSE))</f>
        <v xml:space="preserve"> </v>
      </c>
      <c r="M445" s="134" t="str">
        <f>IF(ISERROR(VLOOKUP(K445,#REF!,3,FALSE))," ",VLOOKUP(K445,#REF!,3,FALSE))</f>
        <v xml:space="preserve"> </v>
      </c>
      <c r="N445" s="135" t="s">
        <v>2584</v>
      </c>
      <c r="O445" s="136">
        <v>0</v>
      </c>
      <c r="P445" s="137" t="s">
        <v>2386</v>
      </c>
      <c r="Q445" s="138" t="s">
        <v>1314</v>
      </c>
      <c r="R445" s="137" t="s">
        <v>295</v>
      </c>
      <c r="S445" s="137" t="s">
        <v>79</v>
      </c>
      <c r="T445" s="139" t="s">
        <v>79</v>
      </c>
      <c r="U445" s="140" t="s">
        <v>79</v>
      </c>
      <c r="V445" s="165">
        <v>17750000</v>
      </c>
      <c r="W445" s="141">
        <v>0</v>
      </c>
      <c r="X445" s="142"/>
      <c r="Y445" s="148"/>
      <c r="Z445" s="260">
        <f t="shared" si="12"/>
        <v>17750000</v>
      </c>
      <c r="AA445" s="263">
        <v>14673333</v>
      </c>
      <c r="AB445" s="168">
        <v>44398</v>
      </c>
      <c r="AC445" s="168">
        <v>44404</v>
      </c>
      <c r="AD445" s="168">
        <v>44561</v>
      </c>
      <c r="AE445" s="143">
        <v>150</v>
      </c>
      <c r="AF445" s="143">
        <v>0</v>
      </c>
      <c r="AG445" s="170">
        <v>0</v>
      </c>
      <c r="AH445" s="171" t="s">
        <v>79</v>
      </c>
      <c r="AI445" s="169" t="s">
        <v>79</v>
      </c>
      <c r="AJ445" s="169" t="s">
        <v>79</v>
      </c>
      <c r="AK445" s="169" t="s">
        <v>79</v>
      </c>
      <c r="AL445" s="143" t="s">
        <v>79</v>
      </c>
      <c r="AM445" s="143" t="s">
        <v>79</v>
      </c>
      <c r="AN445" s="143" t="s">
        <v>2610</v>
      </c>
      <c r="AO445" s="143" t="s">
        <v>79</v>
      </c>
      <c r="AP445" s="144">
        <f t="shared" si="13"/>
        <v>0.82666664788732391</v>
      </c>
      <c r="AQ445" s="35"/>
      <c r="AR445" s="35"/>
      <c r="AS445" s="35"/>
      <c r="AT445" s="35"/>
      <c r="AU445" s="35"/>
      <c r="AV445" s="35"/>
    </row>
    <row r="446" spans="1:48" s="145" customFormat="1" ht="27.95" customHeight="1" x14ac:dyDescent="0.25">
      <c r="A446" s="126" t="s">
        <v>1805</v>
      </c>
      <c r="B446" s="126">
        <v>2021</v>
      </c>
      <c r="C446" s="126" t="s">
        <v>3215</v>
      </c>
      <c r="D446" s="127" t="s">
        <v>3216</v>
      </c>
      <c r="E446" s="128" t="s">
        <v>54</v>
      </c>
      <c r="F446" s="129" t="s">
        <v>27</v>
      </c>
      <c r="G446" s="130" t="s">
        <v>75</v>
      </c>
      <c r="H446" s="131" t="s">
        <v>719</v>
      </c>
      <c r="I446" s="132" t="s">
        <v>49</v>
      </c>
      <c r="J446" s="147" t="s">
        <v>223</v>
      </c>
      <c r="K446" s="133">
        <v>43</v>
      </c>
      <c r="L446" s="134" t="str">
        <f>IF(ISERROR(VLOOKUP(K446,#REF!,2,FALSE))," ",VLOOKUP(K446,#REF!,2,FALSE))</f>
        <v xml:space="preserve"> </v>
      </c>
      <c r="M446" s="134" t="str">
        <f>IF(ISERROR(VLOOKUP(K446,#REF!,3,FALSE))," ",VLOOKUP(K446,#REF!,3,FALSE))</f>
        <v xml:space="preserve"> </v>
      </c>
      <c r="N446" s="135" t="s">
        <v>2566</v>
      </c>
      <c r="O446" s="136">
        <v>0</v>
      </c>
      <c r="P446" s="137" t="s">
        <v>2387</v>
      </c>
      <c r="Q446" s="138" t="s">
        <v>1315</v>
      </c>
      <c r="R446" s="137" t="s">
        <v>295</v>
      </c>
      <c r="S446" s="137" t="s">
        <v>79</v>
      </c>
      <c r="T446" s="139" t="s">
        <v>79</v>
      </c>
      <c r="U446" s="140" t="s">
        <v>79</v>
      </c>
      <c r="V446" s="165">
        <v>11250000</v>
      </c>
      <c r="W446" s="141">
        <v>0</v>
      </c>
      <c r="X446" s="142">
        <v>1</v>
      </c>
      <c r="Y446" s="148">
        <v>1350000</v>
      </c>
      <c r="Z446" s="260">
        <f t="shared" si="12"/>
        <v>12600000</v>
      </c>
      <c r="AA446" s="263">
        <v>9300000</v>
      </c>
      <c r="AB446" s="168">
        <v>44398</v>
      </c>
      <c r="AC446" s="168">
        <v>44404</v>
      </c>
      <c r="AD446" s="168">
        <v>44575</v>
      </c>
      <c r="AE446" s="143">
        <v>150</v>
      </c>
      <c r="AF446" s="143">
        <v>1</v>
      </c>
      <c r="AG446" s="170">
        <v>19</v>
      </c>
      <c r="AH446" s="171" t="s">
        <v>79</v>
      </c>
      <c r="AI446" s="169" t="s">
        <v>79</v>
      </c>
      <c r="AJ446" s="169" t="s">
        <v>79</v>
      </c>
      <c r="AK446" s="169" t="s">
        <v>79</v>
      </c>
      <c r="AL446" s="143" t="s">
        <v>79</v>
      </c>
      <c r="AM446" s="143" t="s">
        <v>79</v>
      </c>
      <c r="AN446" s="143" t="s">
        <v>2610</v>
      </c>
      <c r="AO446" s="143" t="s">
        <v>79</v>
      </c>
      <c r="AP446" s="144">
        <f t="shared" si="13"/>
        <v>0.73809523809523814</v>
      </c>
      <c r="AQ446" s="35"/>
      <c r="AR446" s="35"/>
      <c r="AS446" s="35"/>
      <c r="AT446" s="35"/>
      <c r="AU446" s="35"/>
      <c r="AV446" s="35"/>
    </row>
    <row r="447" spans="1:48" s="145" customFormat="1" ht="27.95" customHeight="1" x14ac:dyDescent="0.25">
      <c r="A447" s="126" t="s">
        <v>1806</v>
      </c>
      <c r="B447" s="126">
        <v>2021</v>
      </c>
      <c r="C447" s="126" t="s">
        <v>3217</v>
      </c>
      <c r="D447" s="127" t="s">
        <v>3218</v>
      </c>
      <c r="E447" s="128" t="s">
        <v>54</v>
      </c>
      <c r="F447" s="129" t="s">
        <v>27</v>
      </c>
      <c r="G447" s="130" t="s">
        <v>75</v>
      </c>
      <c r="H447" s="131" t="s">
        <v>720</v>
      </c>
      <c r="I447" s="132" t="s">
        <v>49</v>
      </c>
      <c r="J447" s="147" t="s">
        <v>223</v>
      </c>
      <c r="K447" s="133">
        <v>45</v>
      </c>
      <c r="L447" s="134" t="str">
        <f>IF(ISERROR(VLOOKUP(K447,#REF!,2,FALSE))," ",VLOOKUP(K447,#REF!,2,FALSE))</f>
        <v xml:space="preserve"> </v>
      </c>
      <c r="M447" s="134" t="str">
        <f>IF(ISERROR(VLOOKUP(K447,#REF!,3,FALSE))," ",VLOOKUP(K447,#REF!,3,FALSE))</f>
        <v xml:space="preserve"> </v>
      </c>
      <c r="N447" s="135" t="s">
        <v>2594</v>
      </c>
      <c r="O447" s="136">
        <v>0</v>
      </c>
      <c r="P447" s="137" t="s">
        <v>2388</v>
      </c>
      <c r="Q447" s="138" t="s">
        <v>1316</v>
      </c>
      <c r="R447" s="137" t="s">
        <v>295</v>
      </c>
      <c r="S447" s="137" t="s">
        <v>79</v>
      </c>
      <c r="T447" s="139" t="s">
        <v>79</v>
      </c>
      <c r="U447" s="140" t="s">
        <v>79</v>
      </c>
      <c r="V447" s="165">
        <v>24035000</v>
      </c>
      <c r="W447" s="141">
        <v>0</v>
      </c>
      <c r="X447" s="142"/>
      <c r="Y447" s="148"/>
      <c r="Z447" s="260">
        <f t="shared" si="12"/>
        <v>24035000</v>
      </c>
      <c r="AA447" s="263">
        <v>17771333</v>
      </c>
      <c r="AB447" s="168">
        <v>44404</v>
      </c>
      <c r="AC447" s="168">
        <v>44406</v>
      </c>
      <c r="AD447" s="168">
        <v>44561</v>
      </c>
      <c r="AE447" s="143">
        <v>165</v>
      </c>
      <c r="AF447" s="143">
        <v>0</v>
      </c>
      <c r="AG447" s="170">
        <v>0</v>
      </c>
      <c r="AH447" s="171" t="s">
        <v>79</v>
      </c>
      <c r="AI447" s="169" t="s">
        <v>79</v>
      </c>
      <c r="AJ447" s="169" t="s">
        <v>79</v>
      </c>
      <c r="AK447" s="169" t="s">
        <v>79</v>
      </c>
      <c r="AL447" s="143" t="s">
        <v>79</v>
      </c>
      <c r="AM447" s="143" t="s">
        <v>79</v>
      </c>
      <c r="AN447" s="143" t="s">
        <v>2610</v>
      </c>
      <c r="AO447" s="143" t="s">
        <v>79</v>
      </c>
      <c r="AP447" s="144">
        <f t="shared" si="13"/>
        <v>0.73939392552527561</v>
      </c>
      <c r="AQ447" s="35"/>
      <c r="AR447" s="35"/>
      <c r="AS447" s="35"/>
      <c r="AT447" s="35"/>
      <c r="AU447" s="35"/>
      <c r="AV447" s="35"/>
    </row>
    <row r="448" spans="1:48" s="145" customFormat="1" ht="27.95" customHeight="1" x14ac:dyDescent="0.25">
      <c r="A448" s="126" t="s">
        <v>1807</v>
      </c>
      <c r="B448" s="126">
        <v>2021</v>
      </c>
      <c r="C448" s="126" t="s">
        <v>3219</v>
      </c>
      <c r="D448" s="127" t="s">
        <v>3220</v>
      </c>
      <c r="E448" s="128" t="s">
        <v>54</v>
      </c>
      <c r="F448" s="129" t="s">
        <v>27</v>
      </c>
      <c r="G448" s="130" t="s">
        <v>75</v>
      </c>
      <c r="H448" s="131" t="s">
        <v>721</v>
      </c>
      <c r="I448" s="132" t="s">
        <v>49</v>
      </c>
      <c r="J448" s="147" t="s">
        <v>223</v>
      </c>
      <c r="K448" s="133">
        <v>43</v>
      </c>
      <c r="L448" s="134" t="str">
        <f>IF(ISERROR(VLOOKUP(K448,#REF!,2,FALSE))," ",VLOOKUP(K448,#REF!,2,FALSE))</f>
        <v xml:space="preserve"> </v>
      </c>
      <c r="M448" s="134" t="str">
        <f>IF(ISERROR(VLOOKUP(K448,#REF!,3,FALSE))," ",VLOOKUP(K448,#REF!,3,FALSE))</f>
        <v xml:space="preserve"> </v>
      </c>
      <c r="N448" s="135" t="s">
        <v>2566</v>
      </c>
      <c r="O448" s="136">
        <v>0</v>
      </c>
      <c r="P448" s="137" t="s">
        <v>2389</v>
      </c>
      <c r="Q448" s="138" t="s">
        <v>1317</v>
      </c>
      <c r="R448" s="137" t="s">
        <v>295</v>
      </c>
      <c r="S448" s="137" t="s">
        <v>79</v>
      </c>
      <c r="T448" s="139" t="s">
        <v>79</v>
      </c>
      <c r="U448" s="140" t="s">
        <v>79</v>
      </c>
      <c r="V448" s="165">
        <v>11250000</v>
      </c>
      <c r="W448" s="141">
        <v>0</v>
      </c>
      <c r="X448" s="142"/>
      <c r="Y448" s="148"/>
      <c r="Z448" s="260">
        <f t="shared" si="12"/>
        <v>11250000</v>
      </c>
      <c r="AA448" s="263">
        <v>8850000</v>
      </c>
      <c r="AB448" s="168">
        <v>44405</v>
      </c>
      <c r="AC448" s="168">
        <v>44411</v>
      </c>
      <c r="AD448" s="168">
        <v>44561</v>
      </c>
      <c r="AE448" s="143">
        <v>150</v>
      </c>
      <c r="AF448" s="143">
        <v>0</v>
      </c>
      <c r="AG448" s="170">
        <v>0</v>
      </c>
      <c r="AH448" s="171" t="s">
        <v>79</v>
      </c>
      <c r="AI448" s="169" t="s">
        <v>79</v>
      </c>
      <c r="AJ448" s="169" t="s">
        <v>79</v>
      </c>
      <c r="AK448" s="169" t="s">
        <v>79</v>
      </c>
      <c r="AL448" s="143" t="s">
        <v>79</v>
      </c>
      <c r="AM448" s="143" t="s">
        <v>79</v>
      </c>
      <c r="AN448" s="143" t="s">
        <v>2610</v>
      </c>
      <c r="AO448" s="143" t="s">
        <v>79</v>
      </c>
      <c r="AP448" s="144">
        <f t="shared" si="13"/>
        <v>0.78666666666666663</v>
      </c>
      <c r="AQ448" s="35"/>
      <c r="AR448" s="35"/>
      <c r="AS448" s="35"/>
      <c r="AT448" s="35"/>
      <c r="AU448" s="35"/>
      <c r="AV448" s="35"/>
    </row>
    <row r="449" spans="1:48" s="145" customFormat="1" ht="27.95" customHeight="1" x14ac:dyDescent="0.25">
      <c r="A449" s="126" t="s">
        <v>1808</v>
      </c>
      <c r="B449" s="126">
        <v>2021</v>
      </c>
      <c r="C449" s="126" t="s">
        <v>3221</v>
      </c>
      <c r="D449" s="127" t="s">
        <v>3222</v>
      </c>
      <c r="E449" s="128" t="s">
        <v>54</v>
      </c>
      <c r="F449" s="129" t="s">
        <v>27</v>
      </c>
      <c r="G449" s="130" t="s">
        <v>75</v>
      </c>
      <c r="H449" s="131" t="s">
        <v>722</v>
      </c>
      <c r="I449" s="132" t="s">
        <v>49</v>
      </c>
      <c r="J449" s="147" t="s">
        <v>223</v>
      </c>
      <c r="K449" s="133">
        <v>6</v>
      </c>
      <c r="L449" s="134" t="str">
        <f>IF(ISERROR(VLOOKUP(K449,#REF!,2,FALSE))," ",VLOOKUP(K449,#REF!,2,FALSE))</f>
        <v xml:space="preserve"> </v>
      </c>
      <c r="M449" s="134" t="str">
        <f>IF(ISERROR(VLOOKUP(K449,#REF!,3,FALSE))," ",VLOOKUP(K449,#REF!,3,FALSE))</f>
        <v xml:space="preserve"> </v>
      </c>
      <c r="N449" s="135" t="s">
        <v>2564</v>
      </c>
      <c r="O449" s="136">
        <v>0</v>
      </c>
      <c r="P449" s="137" t="s">
        <v>2390</v>
      </c>
      <c r="Q449" s="138" t="s">
        <v>1318</v>
      </c>
      <c r="R449" s="137" t="s">
        <v>295</v>
      </c>
      <c r="S449" s="137" t="s">
        <v>79</v>
      </c>
      <c r="T449" s="139" t="s">
        <v>79</v>
      </c>
      <c r="U449" s="140" t="s">
        <v>79</v>
      </c>
      <c r="V449" s="165">
        <v>7904176</v>
      </c>
      <c r="W449" s="141">
        <v>0</v>
      </c>
      <c r="X449" s="142"/>
      <c r="Y449" s="148"/>
      <c r="Z449" s="260">
        <f t="shared" si="12"/>
        <v>7904176</v>
      </c>
      <c r="AA449" s="263">
        <v>7904175</v>
      </c>
      <c r="AB449" s="168">
        <v>44405</v>
      </c>
      <c r="AC449" s="168">
        <v>44411</v>
      </c>
      <c r="AD449" s="168">
        <v>44501</v>
      </c>
      <c r="AE449" s="143">
        <v>90</v>
      </c>
      <c r="AF449" s="143">
        <v>0</v>
      </c>
      <c r="AG449" s="170">
        <v>0</v>
      </c>
      <c r="AH449" s="171" t="s">
        <v>79</v>
      </c>
      <c r="AI449" s="169" t="s">
        <v>79</v>
      </c>
      <c r="AJ449" s="169" t="s">
        <v>79</v>
      </c>
      <c r="AK449" s="169" t="s">
        <v>79</v>
      </c>
      <c r="AL449" s="143" t="s">
        <v>79</v>
      </c>
      <c r="AM449" s="143" t="s">
        <v>79</v>
      </c>
      <c r="AN449" s="143" t="s">
        <v>2610</v>
      </c>
      <c r="AO449" s="143" t="s">
        <v>79</v>
      </c>
      <c r="AP449" s="144">
        <f t="shared" si="13"/>
        <v>0.99999987348459851</v>
      </c>
      <c r="AQ449" s="35"/>
      <c r="AR449" s="35"/>
      <c r="AS449" s="35"/>
      <c r="AT449" s="35"/>
      <c r="AU449" s="35"/>
      <c r="AV449" s="35"/>
    </row>
    <row r="450" spans="1:48" s="145" customFormat="1" ht="27.95" customHeight="1" x14ac:dyDescent="0.25">
      <c r="A450" s="126" t="s">
        <v>1809</v>
      </c>
      <c r="B450" s="126">
        <v>2021</v>
      </c>
      <c r="C450" s="126" t="s">
        <v>3223</v>
      </c>
      <c r="D450" s="127" t="s">
        <v>3224</v>
      </c>
      <c r="E450" s="128" t="s">
        <v>54</v>
      </c>
      <c r="F450" s="129" t="s">
        <v>27</v>
      </c>
      <c r="G450" s="130" t="s">
        <v>75</v>
      </c>
      <c r="H450" s="131" t="s">
        <v>723</v>
      </c>
      <c r="I450" s="132" t="s">
        <v>49</v>
      </c>
      <c r="J450" s="147" t="s">
        <v>223</v>
      </c>
      <c r="K450" s="133">
        <v>57</v>
      </c>
      <c r="L450" s="134" t="str">
        <f>IF(ISERROR(VLOOKUP(K450,#REF!,2,FALSE))," ",VLOOKUP(K450,#REF!,2,FALSE))</f>
        <v xml:space="preserve"> </v>
      </c>
      <c r="M450" s="134" t="str">
        <f>IF(ISERROR(VLOOKUP(K450,#REF!,3,FALSE))," ",VLOOKUP(K450,#REF!,3,FALSE))</f>
        <v xml:space="preserve"> </v>
      </c>
      <c r="N450" s="135" t="s">
        <v>2553</v>
      </c>
      <c r="O450" s="136">
        <v>0</v>
      </c>
      <c r="P450" s="137" t="s">
        <v>2303</v>
      </c>
      <c r="Q450" s="138" t="s">
        <v>1230</v>
      </c>
      <c r="R450" s="137" t="s">
        <v>295</v>
      </c>
      <c r="S450" s="137" t="s">
        <v>79</v>
      </c>
      <c r="T450" s="139" t="s">
        <v>79</v>
      </c>
      <c r="U450" s="140" t="s">
        <v>79</v>
      </c>
      <c r="V450" s="165">
        <v>38280000</v>
      </c>
      <c r="W450" s="141">
        <v>0</v>
      </c>
      <c r="X450" s="142"/>
      <c r="Y450" s="148"/>
      <c r="Z450" s="260">
        <f t="shared" si="12"/>
        <v>38280000</v>
      </c>
      <c r="AA450" s="263">
        <v>24882000</v>
      </c>
      <c r="AB450" s="168">
        <v>44263</v>
      </c>
      <c r="AC450" s="168">
        <v>44265</v>
      </c>
      <c r="AD450" s="168">
        <v>44561</v>
      </c>
      <c r="AE450" s="143">
        <v>365</v>
      </c>
      <c r="AF450" s="143">
        <v>1</v>
      </c>
      <c r="AG450" s="170">
        <v>14</v>
      </c>
      <c r="AH450" s="171" t="s">
        <v>79</v>
      </c>
      <c r="AI450" s="169" t="s">
        <v>79</v>
      </c>
      <c r="AJ450" s="169" t="s">
        <v>79</v>
      </c>
      <c r="AK450" s="169" t="s">
        <v>79</v>
      </c>
      <c r="AL450" s="143" t="s">
        <v>79</v>
      </c>
      <c r="AM450" s="143" t="s">
        <v>79</v>
      </c>
      <c r="AN450" s="143" t="s">
        <v>2610</v>
      </c>
      <c r="AO450" s="143" t="s">
        <v>79</v>
      </c>
      <c r="AP450" s="144">
        <f t="shared" si="13"/>
        <v>0.65</v>
      </c>
      <c r="AQ450" s="35"/>
      <c r="AR450" s="35"/>
      <c r="AS450" s="35"/>
      <c r="AT450" s="35"/>
      <c r="AU450" s="35"/>
      <c r="AV450" s="35"/>
    </row>
    <row r="451" spans="1:48" s="145" customFormat="1" ht="27.95" customHeight="1" x14ac:dyDescent="0.25">
      <c r="A451" s="126" t="s">
        <v>1810</v>
      </c>
      <c r="B451" s="126">
        <v>2021</v>
      </c>
      <c r="C451" s="126" t="s">
        <v>3225</v>
      </c>
      <c r="D451" s="127" t="s">
        <v>3226</v>
      </c>
      <c r="E451" s="128" t="s">
        <v>54</v>
      </c>
      <c r="F451" s="129" t="s">
        <v>27</v>
      </c>
      <c r="G451" s="130" t="s">
        <v>75</v>
      </c>
      <c r="H451" s="131" t="s">
        <v>724</v>
      </c>
      <c r="I451" s="132" t="s">
        <v>49</v>
      </c>
      <c r="J451" s="147" t="s">
        <v>223</v>
      </c>
      <c r="K451" s="133">
        <v>24</v>
      </c>
      <c r="L451" s="134" t="str">
        <f>IF(ISERROR(VLOOKUP(K451,#REF!,2,FALSE))," ",VLOOKUP(K451,#REF!,2,FALSE))</f>
        <v xml:space="preserve"> </v>
      </c>
      <c r="M451" s="134" t="str">
        <f>IF(ISERROR(VLOOKUP(K451,#REF!,3,FALSE))," ",VLOOKUP(K451,#REF!,3,FALSE))</f>
        <v xml:space="preserve"> </v>
      </c>
      <c r="N451" s="135" t="s">
        <v>2595</v>
      </c>
      <c r="O451" s="136">
        <v>0</v>
      </c>
      <c r="P451" s="137" t="s">
        <v>2391</v>
      </c>
      <c r="Q451" s="138" t="s">
        <v>1319</v>
      </c>
      <c r="R451" s="137" t="s">
        <v>295</v>
      </c>
      <c r="S451" s="137" t="s">
        <v>79</v>
      </c>
      <c r="T451" s="139" t="s">
        <v>79</v>
      </c>
      <c r="U451" s="140" t="s">
        <v>79</v>
      </c>
      <c r="V451" s="165">
        <v>25965000</v>
      </c>
      <c r="W451" s="141">
        <v>0</v>
      </c>
      <c r="X451" s="142"/>
      <c r="Y451" s="148"/>
      <c r="Z451" s="260">
        <f t="shared" si="12"/>
        <v>25965000</v>
      </c>
      <c r="AA451" s="263">
        <v>19618000</v>
      </c>
      <c r="AB451" s="168">
        <v>44421</v>
      </c>
      <c r="AC451" s="168">
        <v>44427</v>
      </c>
      <c r="AD451" s="168">
        <v>44561</v>
      </c>
      <c r="AE451" s="143">
        <v>135</v>
      </c>
      <c r="AF451" s="143">
        <v>0</v>
      </c>
      <c r="AG451" s="170">
        <v>0</v>
      </c>
      <c r="AH451" s="171" t="s">
        <v>79</v>
      </c>
      <c r="AI451" s="169" t="s">
        <v>79</v>
      </c>
      <c r="AJ451" s="169" t="s">
        <v>79</v>
      </c>
      <c r="AK451" s="169" t="s">
        <v>79</v>
      </c>
      <c r="AL451" s="143" t="s">
        <v>79</v>
      </c>
      <c r="AM451" s="143" t="s">
        <v>79</v>
      </c>
      <c r="AN451" s="143" t="s">
        <v>2610</v>
      </c>
      <c r="AO451" s="143" t="s">
        <v>79</v>
      </c>
      <c r="AP451" s="144">
        <f t="shared" si="13"/>
        <v>0.75555555555555554</v>
      </c>
      <c r="AQ451" s="35"/>
      <c r="AR451" s="35"/>
      <c r="AS451" s="35"/>
      <c r="AT451" s="35"/>
      <c r="AU451" s="35"/>
      <c r="AV451" s="35"/>
    </row>
    <row r="452" spans="1:48" s="145" customFormat="1" ht="27.95" customHeight="1" x14ac:dyDescent="0.25">
      <c r="A452" s="126" t="s">
        <v>1811</v>
      </c>
      <c r="B452" s="126">
        <v>2021</v>
      </c>
      <c r="C452" s="126" t="s">
        <v>3227</v>
      </c>
      <c r="D452" s="127" t="s">
        <v>3228</v>
      </c>
      <c r="E452" s="128" t="s">
        <v>64</v>
      </c>
      <c r="F452" s="129" t="s">
        <v>27</v>
      </c>
      <c r="G452" s="130" t="s">
        <v>64</v>
      </c>
      <c r="H452" s="131" t="s">
        <v>725</v>
      </c>
      <c r="I452" s="132" t="s">
        <v>49</v>
      </c>
      <c r="J452" s="147" t="s">
        <v>223</v>
      </c>
      <c r="K452" s="133">
        <v>33</v>
      </c>
      <c r="L452" s="134" t="str">
        <f>IF(ISERROR(VLOOKUP(K452,#REF!,2,FALSE))," ",VLOOKUP(K452,#REF!,2,FALSE))</f>
        <v xml:space="preserve"> </v>
      </c>
      <c r="M452" s="134" t="str">
        <f>IF(ISERROR(VLOOKUP(K452,#REF!,3,FALSE))," ",VLOOKUP(K452,#REF!,3,FALSE))</f>
        <v xml:space="preserve"> </v>
      </c>
      <c r="N452" s="135" t="s">
        <v>2577</v>
      </c>
      <c r="O452" s="136">
        <v>1</v>
      </c>
      <c r="P452" s="137" t="s">
        <v>2392</v>
      </c>
      <c r="Q452" s="138" t="s">
        <v>1320</v>
      </c>
      <c r="R452" s="137" t="s">
        <v>296</v>
      </c>
      <c r="S452" s="137" t="s">
        <v>79</v>
      </c>
      <c r="T452" s="139" t="s">
        <v>79</v>
      </c>
      <c r="U452" s="140" t="s">
        <v>79</v>
      </c>
      <c r="V452" s="165">
        <v>136262258</v>
      </c>
      <c r="W452" s="141">
        <v>0</v>
      </c>
      <c r="X452" s="142"/>
      <c r="Y452" s="148"/>
      <c r="Z452" s="260">
        <f t="shared" si="12"/>
        <v>136262258</v>
      </c>
      <c r="AA452" s="263">
        <v>0</v>
      </c>
      <c r="AB452" s="168">
        <v>44412</v>
      </c>
      <c r="AC452" s="168">
        <v>44419</v>
      </c>
      <c r="AD452" s="168">
        <v>44595</v>
      </c>
      <c r="AE452" s="143">
        <v>180</v>
      </c>
      <c r="AF452" s="143">
        <v>1</v>
      </c>
      <c r="AG452" s="170">
        <v>60</v>
      </c>
      <c r="AH452" s="171" t="s">
        <v>79</v>
      </c>
      <c r="AI452" s="169" t="s">
        <v>79</v>
      </c>
      <c r="AJ452" s="169" t="s">
        <v>79</v>
      </c>
      <c r="AK452" s="169" t="s">
        <v>79</v>
      </c>
      <c r="AL452" s="143" t="s">
        <v>79</v>
      </c>
      <c r="AM452" s="143" t="s">
        <v>79</v>
      </c>
      <c r="AN452" s="143" t="s">
        <v>2610</v>
      </c>
      <c r="AO452" s="143" t="s">
        <v>79</v>
      </c>
      <c r="AP452" s="144">
        <f t="shared" si="13"/>
        <v>0</v>
      </c>
      <c r="AQ452" s="35"/>
      <c r="AR452" s="35"/>
      <c r="AS452" s="35"/>
      <c r="AT452" s="35"/>
      <c r="AU452" s="35"/>
      <c r="AV452" s="35"/>
    </row>
    <row r="453" spans="1:48" s="145" customFormat="1" ht="27.95" customHeight="1" x14ac:dyDescent="0.25">
      <c r="A453" s="126" t="s">
        <v>1811</v>
      </c>
      <c r="B453" s="126">
        <v>2021</v>
      </c>
      <c r="C453" s="126" t="s">
        <v>3227</v>
      </c>
      <c r="D453" s="127" t="s">
        <v>3228</v>
      </c>
      <c r="E453" s="128" t="s">
        <v>64</v>
      </c>
      <c r="F453" s="129" t="s">
        <v>27</v>
      </c>
      <c r="G453" s="130" t="s">
        <v>64</v>
      </c>
      <c r="H453" s="131" t="s">
        <v>725</v>
      </c>
      <c r="I453" s="132" t="s">
        <v>49</v>
      </c>
      <c r="J453" s="147" t="s">
        <v>223</v>
      </c>
      <c r="K453" s="133">
        <v>24</v>
      </c>
      <c r="L453" s="134" t="str">
        <f>IF(ISERROR(VLOOKUP(K453,#REF!,2,FALSE))," ",VLOOKUP(K453,#REF!,2,FALSE))</f>
        <v xml:space="preserve"> </v>
      </c>
      <c r="M453" s="134" t="str">
        <f>IF(ISERROR(VLOOKUP(K453,#REF!,3,FALSE))," ",VLOOKUP(K453,#REF!,3,FALSE))</f>
        <v xml:space="preserve"> </v>
      </c>
      <c r="N453" s="135" t="s">
        <v>2596</v>
      </c>
      <c r="O453" s="136">
        <v>1</v>
      </c>
      <c r="P453" s="137" t="s">
        <v>2392</v>
      </c>
      <c r="Q453" s="138" t="s">
        <v>1320</v>
      </c>
      <c r="R453" s="137" t="s">
        <v>296</v>
      </c>
      <c r="S453" s="137" t="s">
        <v>79</v>
      </c>
      <c r="T453" s="139" t="s">
        <v>79</v>
      </c>
      <c r="U453" s="140" t="s">
        <v>79</v>
      </c>
      <c r="V453" s="165">
        <v>245092844</v>
      </c>
      <c r="W453" s="141">
        <v>0</v>
      </c>
      <c r="X453" s="142"/>
      <c r="Y453" s="148"/>
      <c r="Z453" s="260">
        <f t="shared" si="12"/>
        <v>245092844</v>
      </c>
      <c r="AA453" s="263">
        <v>124911155</v>
      </c>
      <c r="AB453" s="168">
        <v>44412</v>
      </c>
      <c r="AC453" s="168">
        <v>44419</v>
      </c>
      <c r="AD453" s="168">
        <v>44595</v>
      </c>
      <c r="AE453" s="143">
        <v>180</v>
      </c>
      <c r="AF453" s="143">
        <v>0</v>
      </c>
      <c r="AG453" s="170">
        <v>0</v>
      </c>
      <c r="AH453" s="171" t="s">
        <v>79</v>
      </c>
      <c r="AI453" s="169" t="s">
        <v>79</v>
      </c>
      <c r="AJ453" s="169" t="s">
        <v>79</v>
      </c>
      <c r="AK453" s="169" t="s">
        <v>79</v>
      </c>
      <c r="AL453" s="143" t="s">
        <v>79</v>
      </c>
      <c r="AM453" s="143" t="s">
        <v>79</v>
      </c>
      <c r="AN453" s="143" t="s">
        <v>2610</v>
      </c>
      <c r="AO453" s="143" t="s">
        <v>79</v>
      </c>
      <c r="AP453" s="144">
        <f t="shared" si="13"/>
        <v>0.50964831515031916</v>
      </c>
      <c r="AQ453" s="35"/>
      <c r="AR453" s="35"/>
      <c r="AS453" s="35"/>
      <c r="AT453" s="35"/>
      <c r="AU453" s="35"/>
      <c r="AV453" s="35"/>
    </row>
    <row r="454" spans="1:48" s="145" customFormat="1" ht="27.95" customHeight="1" x14ac:dyDescent="0.25">
      <c r="A454" s="126" t="s">
        <v>1811</v>
      </c>
      <c r="B454" s="126">
        <v>2021</v>
      </c>
      <c r="C454" s="126" t="s">
        <v>3227</v>
      </c>
      <c r="D454" s="127" t="s">
        <v>3228</v>
      </c>
      <c r="E454" s="128" t="s">
        <v>64</v>
      </c>
      <c r="F454" s="129" t="s">
        <v>27</v>
      </c>
      <c r="G454" s="130" t="s">
        <v>64</v>
      </c>
      <c r="H454" s="131" t="s">
        <v>726</v>
      </c>
      <c r="I454" s="132" t="s">
        <v>49</v>
      </c>
      <c r="J454" s="147" t="s">
        <v>223</v>
      </c>
      <c r="K454" s="133">
        <v>27</v>
      </c>
      <c r="L454" s="134" t="str">
        <f>IF(ISERROR(VLOOKUP(K454,#REF!,2,FALSE))," ",VLOOKUP(K454,#REF!,2,FALSE))</f>
        <v xml:space="preserve"> </v>
      </c>
      <c r="M454" s="134" t="str">
        <f>IF(ISERROR(VLOOKUP(K454,#REF!,3,FALSE))," ",VLOOKUP(K454,#REF!,3,FALSE))</f>
        <v xml:space="preserve"> </v>
      </c>
      <c r="N454" s="135" t="s">
        <v>2569</v>
      </c>
      <c r="O454" s="180">
        <v>1</v>
      </c>
      <c r="P454" s="137" t="s">
        <v>2392</v>
      </c>
      <c r="Q454" s="138" t="s">
        <v>1320</v>
      </c>
      <c r="R454" s="137" t="s">
        <v>296</v>
      </c>
      <c r="S454" s="137" t="s">
        <v>79</v>
      </c>
      <c r="T454" s="139" t="s">
        <v>79</v>
      </c>
      <c r="U454" s="140" t="s">
        <v>79</v>
      </c>
      <c r="V454" s="165">
        <v>243200675</v>
      </c>
      <c r="W454" s="141">
        <v>0</v>
      </c>
      <c r="X454" s="142"/>
      <c r="Y454" s="148"/>
      <c r="Z454" s="260">
        <f t="shared" si="12"/>
        <v>243200675</v>
      </c>
      <c r="AA454" s="263">
        <v>124911156</v>
      </c>
      <c r="AB454" s="168">
        <v>44412</v>
      </c>
      <c r="AC454" s="168">
        <v>44419</v>
      </c>
      <c r="AD454" s="168">
        <v>44595</v>
      </c>
      <c r="AE454" s="143">
        <v>180</v>
      </c>
      <c r="AF454" s="143">
        <v>0</v>
      </c>
      <c r="AG454" s="170">
        <v>0</v>
      </c>
      <c r="AH454" s="171" t="s">
        <v>79</v>
      </c>
      <c r="AI454" s="169" t="s">
        <v>79</v>
      </c>
      <c r="AJ454" s="169" t="s">
        <v>79</v>
      </c>
      <c r="AK454" s="169" t="s">
        <v>79</v>
      </c>
      <c r="AL454" s="143" t="s">
        <v>79</v>
      </c>
      <c r="AM454" s="143" t="s">
        <v>79</v>
      </c>
      <c r="AN454" s="143" t="s">
        <v>2610</v>
      </c>
      <c r="AO454" s="143" t="s">
        <v>79</v>
      </c>
      <c r="AP454" s="144">
        <f t="shared" si="13"/>
        <v>0.51361352512693481</v>
      </c>
      <c r="AQ454" s="35"/>
      <c r="AR454" s="35"/>
      <c r="AS454" s="35"/>
      <c r="AT454" s="35"/>
      <c r="AU454" s="35"/>
      <c r="AV454" s="35"/>
    </row>
    <row r="455" spans="1:48" s="145" customFormat="1" ht="27.95" customHeight="1" x14ac:dyDescent="0.25">
      <c r="A455" s="126" t="s">
        <v>1812</v>
      </c>
      <c r="B455" s="126">
        <v>2021</v>
      </c>
      <c r="C455" s="126" t="s">
        <v>3229</v>
      </c>
      <c r="D455" s="127" t="s">
        <v>3230</v>
      </c>
      <c r="E455" s="128" t="s">
        <v>52</v>
      </c>
      <c r="F455" s="129" t="s">
        <v>50</v>
      </c>
      <c r="G455" s="130" t="s">
        <v>79</v>
      </c>
      <c r="H455" s="131" t="s">
        <v>727</v>
      </c>
      <c r="I455" s="132" t="s">
        <v>49</v>
      </c>
      <c r="J455" s="147" t="s">
        <v>223</v>
      </c>
      <c r="K455" s="133">
        <v>57</v>
      </c>
      <c r="L455" s="134" t="str">
        <f>IF(ISERROR(VLOOKUP(K455,#REF!,2,FALSE))," ",VLOOKUP(K455,#REF!,2,FALSE))</f>
        <v xml:space="preserve"> </v>
      </c>
      <c r="M455" s="134" t="str">
        <f>IF(ISERROR(VLOOKUP(K455,#REF!,3,FALSE))," ",VLOOKUP(K455,#REF!,3,FALSE))</f>
        <v xml:space="preserve"> </v>
      </c>
      <c r="N455" s="135" t="s">
        <v>2553</v>
      </c>
      <c r="O455" s="136">
        <v>7</v>
      </c>
      <c r="P455" s="137" t="s">
        <v>2393</v>
      </c>
      <c r="Q455" s="138" t="s">
        <v>1321</v>
      </c>
      <c r="R455" s="137" t="s">
        <v>296</v>
      </c>
      <c r="S455" s="137" t="s">
        <v>79</v>
      </c>
      <c r="T455" s="139" t="s">
        <v>79</v>
      </c>
      <c r="U455" s="140" t="s">
        <v>79</v>
      </c>
      <c r="V455" s="165">
        <v>21120000</v>
      </c>
      <c r="W455" s="141">
        <v>-120000</v>
      </c>
      <c r="X455" s="142"/>
      <c r="Y455" s="148"/>
      <c r="Z455" s="260">
        <f t="shared" si="12"/>
        <v>21000000</v>
      </c>
      <c r="AA455" s="263">
        <v>21000000</v>
      </c>
      <c r="AB455" s="168">
        <v>44412</v>
      </c>
      <c r="AC455" s="168">
        <v>44418</v>
      </c>
      <c r="AD455" s="168">
        <v>44478</v>
      </c>
      <c r="AE455" s="143">
        <v>60</v>
      </c>
      <c r="AF455" s="143">
        <v>0</v>
      </c>
      <c r="AG455" s="170">
        <v>0</v>
      </c>
      <c r="AH455" s="171" t="s">
        <v>79</v>
      </c>
      <c r="AI455" s="169" t="s">
        <v>79</v>
      </c>
      <c r="AJ455" s="169" t="s">
        <v>79</v>
      </c>
      <c r="AK455" s="169" t="s">
        <v>79</v>
      </c>
      <c r="AL455" s="143" t="s">
        <v>79</v>
      </c>
      <c r="AM455" s="143" t="s">
        <v>79</v>
      </c>
      <c r="AN455" s="143" t="s">
        <v>2610</v>
      </c>
      <c r="AO455" s="143" t="s">
        <v>79</v>
      </c>
      <c r="AP455" s="144">
        <f t="shared" si="13"/>
        <v>1</v>
      </c>
      <c r="AQ455" s="35"/>
      <c r="AR455" s="35"/>
      <c r="AS455" s="35"/>
      <c r="AT455" s="35"/>
      <c r="AU455" s="35"/>
      <c r="AV455" s="35"/>
    </row>
    <row r="456" spans="1:48" s="145" customFormat="1" ht="27.95" customHeight="1" x14ac:dyDescent="0.25">
      <c r="A456" s="126" t="s">
        <v>1813</v>
      </c>
      <c r="B456" s="126">
        <v>2021</v>
      </c>
      <c r="C456" s="126" t="s">
        <v>3231</v>
      </c>
      <c r="D456" s="127" t="s">
        <v>3232</v>
      </c>
      <c r="E456" s="128" t="s">
        <v>46</v>
      </c>
      <c r="F456" s="129" t="s">
        <v>53</v>
      </c>
      <c r="G456" s="130" t="s">
        <v>62</v>
      </c>
      <c r="H456" s="131" t="s">
        <v>728</v>
      </c>
      <c r="I456" s="132" t="s">
        <v>49</v>
      </c>
      <c r="J456" s="147" t="s">
        <v>223</v>
      </c>
      <c r="K456" s="133">
        <v>57</v>
      </c>
      <c r="L456" s="134" t="str">
        <f>IF(ISERROR(VLOOKUP(K456,#REF!,2,FALSE))," ",VLOOKUP(K456,#REF!,2,FALSE))</f>
        <v xml:space="preserve"> </v>
      </c>
      <c r="M456" s="134" t="str">
        <f>IF(ISERROR(VLOOKUP(K456,#REF!,3,FALSE))," ",VLOOKUP(K456,#REF!,3,FALSE))</f>
        <v xml:space="preserve"> </v>
      </c>
      <c r="N456" s="135" t="s">
        <v>2563</v>
      </c>
      <c r="O456" s="136">
        <v>1</v>
      </c>
      <c r="P456" s="137" t="s">
        <v>2394</v>
      </c>
      <c r="Q456" s="138" t="s">
        <v>1322</v>
      </c>
      <c r="R456" s="137" t="s">
        <v>296</v>
      </c>
      <c r="S456" s="137" t="s">
        <v>79</v>
      </c>
      <c r="T456" s="139" t="s">
        <v>79</v>
      </c>
      <c r="U456" s="140" t="s">
        <v>79</v>
      </c>
      <c r="V456" s="165">
        <v>150000000</v>
      </c>
      <c r="W456" s="141">
        <v>0</v>
      </c>
      <c r="X456" s="142"/>
      <c r="Y456" s="148"/>
      <c r="Z456" s="260">
        <f t="shared" si="12"/>
        <v>150000000</v>
      </c>
      <c r="AA456" s="263">
        <v>0</v>
      </c>
      <c r="AB456" s="168">
        <v>44411</v>
      </c>
      <c r="AC456" s="168">
        <v>44445</v>
      </c>
      <c r="AD456" s="168">
        <v>44566</v>
      </c>
      <c r="AE456" s="143">
        <v>120</v>
      </c>
      <c r="AF456" s="143">
        <v>0</v>
      </c>
      <c r="AG456" s="170">
        <v>0</v>
      </c>
      <c r="AH456" s="171" t="s">
        <v>79</v>
      </c>
      <c r="AI456" s="169" t="s">
        <v>79</v>
      </c>
      <c r="AJ456" s="169" t="s">
        <v>79</v>
      </c>
      <c r="AK456" s="169" t="s">
        <v>79</v>
      </c>
      <c r="AL456" s="143" t="s">
        <v>79</v>
      </c>
      <c r="AM456" s="143" t="s">
        <v>79</v>
      </c>
      <c r="AN456" s="143" t="s">
        <v>2610</v>
      </c>
      <c r="AO456" s="143" t="s">
        <v>79</v>
      </c>
      <c r="AP456" s="144">
        <f t="shared" si="13"/>
        <v>0</v>
      </c>
      <c r="AQ456" s="35"/>
      <c r="AR456" s="35"/>
      <c r="AS456" s="35"/>
      <c r="AT456" s="35"/>
      <c r="AU456" s="35"/>
      <c r="AV456" s="35"/>
    </row>
    <row r="457" spans="1:48" s="145" customFormat="1" ht="27.95" customHeight="1" x14ac:dyDescent="0.25">
      <c r="A457" s="126" t="s">
        <v>1814</v>
      </c>
      <c r="B457" s="126">
        <v>2021</v>
      </c>
      <c r="C457" s="126" t="s">
        <v>3233</v>
      </c>
      <c r="D457" s="127" t="s">
        <v>3234</v>
      </c>
      <c r="E457" s="128" t="s">
        <v>54</v>
      </c>
      <c r="F457" s="129" t="s">
        <v>27</v>
      </c>
      <c r="G457" s="130" t="s">
        <v>75</v>
      </c>
      <c r="H457" s="131" t="s">
        <v>729</v>
      </c>
      <c r="I457" s="132" t="s">
        <v>49</v>
      </c>
      <c r="J457" s="147" t="s">
        <v>223</v>
      </c>
      <c r="K457" s="133">
        <v>57</v>
      </c>
      <c r="L457" s="134" t="str">
        <f>IF(ISERROR(VLOOKUP(K457,#REF!,2,FALSE))," ",VLOOKUP(K457,#REF!,2,FALSE))</f>
        <v xml:space="preserve"> </v>
      </c>
      <c r="M457" s="134" t="str">
        <f>IF(ISERROR(VLOOKUP(K457,#REF!,3,FALSE))," ",VLOOKUP(K457,#REF!,3,FALSE))</f>
        <v xml:space="preserve"> </v>
      </c>
      <c r="N457" s="135" t="s">
        <v>2553</v>
      </c>
      <c r="O457" s="136">
        <v>0</v>
      </c>
      <c r="P457" s="137" t="s">
        <v>2395</v>
      </c>
      <c r="Q457" s="138" t="s">
        <v>1323</v>
      </c>
      <c r="R457" s="137" t="s">
        <v>295</v>
      </c>
      <c r="S457" s="137" t="s">
        <v>79</v>
      </c>
      <c r="T457" s="139" t="s">
        <v>79</v>
      </c>
      <c r="U457" s="140" t="s">
        <v>79</v>
      </c>
      <c r="V457" s="165">
        <v>15000000</v>
      </c>
      <c r="W457" s="141">
        <v>0</v>
      </c>
      <c r="X457" s="142">
        <v>1</v>
      </c>
      <c r="Y457" s="148">
        <v>300000</v>
      </c>
      <c r="Z457" s="260">
        <f t="shared" si="12"/>
        <v>15300000</v>
      </c>
      <c r="AA457" s="263">
        <v>10900000</v>
      </c>
      <c r="AB457" s="168">
        <v>44417</v>
      </c>
      <c r="AC457" s="168">
        <v>44420</v>
      </c>
      <c r="AD457" s="168">
        <v>44575</v>
      </c>
      <c r="AE457" s="143">
        <v>150</v>
      </c>
      <c r="AF457" s="143">
        <v>1</v>
      </c>
      <c r="AG457" s="170">
        <v>14</v>
      </c>
      <c r="AH457" s="171" t="s">
        <v>79</v>
      </c>
      <c r="AI457" s="169" t="s">
        <v>79</v>
      </c>
      <c r="AJ457" s="169" t="s">
        <v>79</v>
      </c>
      <c r="AK457" s="169" t="s">
        <v>79</v>
      </c>
      <c r="AL457" s="143" t="s">
        <v>79</v>
      </c>
      <c r="AM457" s="143" t="s">
        <v>79</v>
      </c>
      <c r="AN457" s="143" t="s">
        <v>2610</v>
      </c>
      <c r="AO457" s="143" t="s">
        <v>79</v>
      </c>
      <c r="AP457" s="144">
        <f t="shared" si="13"/>
        <v>0.71241830065359479</v>
      </c>
      <c r="AQ457" s="35"/>
      <c r="AR457" s="35"/>
      <c r="AS457" s="35"/>
      <c r="AT457" s="35"/>
      <c r="AU457" s="35"/>
      <c r="AV457" s="35"/>
    </row>
    <row r="458" spans="1:48" s="145" customFormat="1" ht="27.95" customHeight="1" x14ac:dyDescent="0.25">
      <c r="A458" s="126" t="s">
        <v>1815</v>
      </c>
      <c r="B458" s="126">
        <v>2021</v>
      </c>
      <c r="C458" s="126" t="s">
        <v>3235</v>
      </c>
      <c r="D458" s="127" t="s">
        <v>3236</v>
      </c>
      <c r="E458" s="128" t="s">
        <v>54</v>
      </c>
      <c r="F458" s="129" t="s">
        <v>27</v>
      </c>
      <c r="G458" s="130" t="s">
        <v>75</v>
      </c>
      <c r="H458" s="131" t="s">
        <v>730</v>
      </c>
      <c r="I458" s="132" t="s">
        <v>49</v>
      </c>
      <c r="J458" s="147" t="s">
        <v>223</v>
      </c>
      <c r="K458" s="133">
        <v>49</v>
      </c>
      <c r="L458" s="134" t="str">
        <f>IF(ISERROR(VLOOKUP(K458,#REF!,2,FALSE))," ",VLOOKUP(K458,#REF!,2,FALSE))</f>
        <v xml:space="preserve"> </v>
      </c>
      <c r="M458" s="134" t="str">
        <f>IF(ISERROR(VLOOKUP(K458,#REF!,3,FALSE))," ",VLOOKUP(K458,#REF!,3,FALSE))</f>
        <v xml:space="preserve"> </v>
      </c>
      <c r="N458" s="135" t="s">
        <v>2565</v>
      </c>
      <c r="O458" s="136">
        <v>0</v>
      </c>
      <c r="P458" s="137" t="s">
        <v>2396</v>
      </c>
      <c r="Q458" s="138" t="s">
        <v>1324</v>
      </c>
      <c r="R458" s="137" t="s">
        <v>295</v>
      </c>
      <c r="S458" s="137" t="s">
        <v>79</v>
      </c>
      <c r="T458" s="139" t="s">
        <v>79</v>
      </c>
      <c r="U458" s="140" t="s">
        <v>79</v>
      </c>
      <c r="V458" s="165">
        <v>8000000</v>
      </c>
      <c r="W458" s="141">
        <v>-853333</v>
      </c>
      <c r="X458" s="142"/>
      <c r="Y458" s="148"/>
      <c r="Z458" s="260">
        <f t="shared" si="12"/>
        <v>7146667</v>
      </c>
      <c r="AA458" s="263">
        <v>5546667</v>
      </c>
      <c r="AB458" s="168">
        <v>44417</v>
      </c>
      <c r="AC458" s="168">
        <v>44425</v>
      </c>
      <c r="AD458" s="168">
        <v>44561</v>
      </c>
      <c r="AE458" s="143">
        <v>150</v>
      </c>
      <c r="AF458" s="143">
        <v>0</v>
      </c>
      <c r="AG458" s="170">
        <v>0</v>
      </c>
      <c r="AH458" s="171" t="s">
        <v>79</v>
      </c>
      <c r="AI458" s="169" t="s">
        <v>79</v>
      </c>
      <c r="AJ458" s="169" t="s">
        <v>79</v>
      </c>
      <c r="AK458" s="169" t="s">
        <v>79</v>
      </c>
      <c r="AL458" s="143" t="s">
        <v>79</v>
      </c>
      <c r="AM458" s="143" t="s">
        <v>79</v>
      </c>
      <c r="AN458" s="143" t="s">
        <v>2610</v>
      </c>
      <c r="AO458" s="143" t="s">
        <v>79</v>
      </c>
      <c r="AP458" s="144">
        <f t="shared" si="13"/>
        <v>0.7761194134272662</v>
      </c>
      <c r="AQ458" s="35"/>
      <c r="AR458" s="35"/>
      <c r="AS458" s="35"/>
      <c r="AT458" s="35"/>
      <c r="AU458" s="35"/>
      <c r="AV458" s="35"/>
    </row>
    <row r="459" spans="1:48" s="145" customFormat="1" ht="27.95" customHeight="1" x14ac:dyDescent="0.25">
      <c r="A459" s="126" t="s">
        <v>1816</v>
      </c>
      <c r="B459" s="126">
        <v>2021</v>
      </c>
      <c r="C459" s="126" t="s">
        <v>3237</v>
      </c>
      <c r="D459" s="127" t="s">
        <v>3238</v>
      </c>
      <c r="E459" s="128" t="s">
        <v>54</v>
      </c>
      <c r="F459" s="129" t="s">
        <v>27</v>
      </c>
      <c r="G459" s="130" t="s">
        <v>75</v>
      </c>
      <c r="H459" s="131" t="s">
        <v>731</v>
      </c>
      <c r="I459" s="132" t="s">
        <v>49</v>
      </c>
      <c r="J459" s="147" t="s">
        <v>223</v>
      </c>
      <c r="K459" s="133">
        <v>49</v>
      </c>
      <c r="L459" s="134" t="str">
        <f>IF(ISERROR(VLOOKUP(K459,#REF!,2,FALSE))," ",VLOOKUP(K459,#REF!,2,FALSE))</f>
        <v xml:space="preserve"> </v>
      </c>
      <c r="M459" s="134" t="str">
        <f>IF(ISERROR(VLOOKUP(K459,#REF!,3,FALSE))," ",VLOOKUP(K459,#REF!,3,FALSE))</f>
        <v xml:space="preserve"> </v>
      </c>
      <c r="N459" s="135" t="s">
        <v>2565</v>
      </c>
      <c r="O459" s="136">
        <v>0</v>
      </c>
      <c r="P459" s="137" t="s">
        <v>2397</v>
      </c>
      <c r="Q459" s="138" t="s">
        <v>1325</v>
      </c>
      <c r="R459" s="137" t="s">
        <v>295</v>
      </c>
      <c r="S459" s="137" t="s">
        <v>79</v>
      </c>
      <c r="T459" s="139" t="s">
        <v>79</v>
      </c>
      <c r="U459" s="140" t="s">
        <v>79</v>
      </c>
      <c r="V459" s="165">
        <v>8000000</v>
      </c>
      <c r="W459" s="141">
        <v>-533333</v>
      </c>
      <c r="X459" s="142"/>
      <c r="Y459" s="148"/>
      <c r="Z459" s="260">
        <f t="shared" si="12"/>
        <v>7466667</v>
      </c>
      <c r="AA459" s="263">
        <v>5866667</v>
      </c>
      <c r="AB459" s="168">
        <v>44417</v>
      </c>
      <c r="AC459" s="168">
        <v>44419</v>
      </c>
      <c r="AD459" s="168">
        <v>44561</v>
      </c>
      <c r="AE459" s="143">
        <v>150</v>
      </c>
      <c r="AF459" s="143">
        <v>0</v>
      </c>
      <c r="AG459" s="170">
        <v>0</v>
      </c>
      <c r="AH459" s="171" t="s">
        <v>79</v>
      </c>
      <c r="AI459" s="169" t="s">
        <v>79</v>
      </c>
      <c r="AJ459" s="169" t="s">
        <v>79</v>
      </c>
      <c r="AK459" s="169" t="s">
        <v>79</v>
      </c>
      <c r="AL459" s="143" t="s">
        <v>79</v>
      </c>
      <c r="AM459" s="143" t="s">
        <v>79</v>
      </c>
      <c r="AN459" s="143" t="s">
        <v>2610</v>
      </c>
      <c r="AO459" s="143" t="s">
        <v>79</v>
      </c>
      <c r="AP459" s="144">
        <f t="shared" si="13"/>
        <v>0.78571429528061176</v>
      </c>
      <c r="AQ459" s="35"/>
      <c r="AR459" s="35"/>
      <c r="AS459" s="35"/>
      <c r="AT459" s="35"/>
      <c r="AU459" s="35"/>
      <c r="AV459" s="35"/>
    </row>
    <row r="460" spans="1:48" s="145" customFormat="1" ht="27.95" customHeight="1" x14ac:dyDescent="0.25">
      <c r="A460" s="126" t="s">
        <v>1817</v>
      </c>
      <c r="B460" s="126">
        <v>2021</v>
      </c>
      <c r="C460" s="126" t="s">
        <v>3239</v>
      </c>
      <c r="D460" s="127" t="s">
        <v>3240</v>
      </c>
      <c r="E460" s="128" t="s">
        <v>54</v>
      </c>
      <c r="F460" s="129" t="s">
        <v>27</v>
      </c>
      <c r="G460" s="130" t="s">
        <v>75</v>
      </c>
      <c r="H460" s="131" t="s">
        <v>732</v>
      </c>
      <c r="I460" s="132" t="s">
        <v>49</v>
      </c>
      <c r="J460" s="147" t="s">
        <v>223</v>
      </c>
      <c r="K460" s="133">
        <v>49</v>
      </c>
      <c r="L460" s="134" t="str">
        <f>IF(ISERROR(VLOOKUP(K460,#REF!,2,FALSE))," ",VLOOKUP(K460,#REF!,2,FALSE))</f>
        <v xml:space="preserve"> </v>
      </c>
      <c r="M460" s="134" t="str">
        <f>IF(ISERROR(VLOOKUP(K460,#REF!,3,FALSE))," ",VLOOKUP(K460,#REF!,3,FALSE))</f>
        <v xml:space="preserve"> </v>
      </c>
      <c r="N460" s="135" t="s">
        <v>2565</v>
      </c>
      <c r="O460" s="136">
        <v>0</v>
      </c>
      <c r="P460" s="137" t="s">
        <v>2398</v>
      </c>
      <c r="Q460" s="138" t="s">
        <v>1326</v>
      </c>
      <c r="R460" s="137" t="s">
        <v>295</v>
      </c>
      <c r="S460" s="137" t="s">
        <v>79</v>
      </c>
      <c r="T460" s="139" t="s">
        <v>79</v>
      </c>
      <c r="U460" s="140" t="s">
        <v>79</v>
      </c>
      <c r="V460" s="165">
        <v>8000000</v>
      </c>
      <c r="W460" s="141">
        <v>-586667</v>
      </c>
      <c r="X460" s="142"/>
      <c r="Y460" s="148"/>
      <c r="Z460" s="260">
        <f t="shared" si="12"/>
        <v>7413333</v>
      </c>
      <c r="AA460" s="263">
        <v>5813333</v>
      </c>
      <c r="AB460" s="168">
        <v>44417</v>
      </c>
      <c r="AC460" s="168">
        <v>44420</v>
      </c>
      <c r="AD460" s="168">
        <v>44561</v>
      </c>
      <c r="AE460" s="143">
        <v>150</v>
      </c>
      <c r="AF460" s="143">
        <v>0</v>
      </c>
      <c r="AG460" s="170">
        <v>0</v>
      </c>
      <c r="AH460" s="171" t="s">
        <v>79</v>
      </c>
      <c r="AI460" s="169" t="s">
        <v>79</v>
      </c>
      <c r="AJ460" s="169" t="s">
        <v>79</v>
      </c>
      <c r="AK460" s="169" t="s">
        <v>79</v>
      </c>
      <c r="AL460" s="143" t="s">
        <v>79</v>
      </c>
      <c r="AM460" s="143" t="s">
        <v>79</v>
      </c>
      <c r="AN460" s="143" t="s">
        <v>2610</v>
      </c>
      <c r="AO460" s="143" t="s">
        <v>79</v>
      </c>
      <c r="AP460" s="144">
        <f t="shared" si="13"/>
        <v>0.78417265216603649</v>
      </c>
      <c r="AQ460" s="35"/>
      <c r="AR460" s="35"/>
      <c r="AS460" s="35"/>
      <c r="AT460" s="35"/>
      <c r="AU460" s="35"/>
      <c r="AV460" s="35"/>
    </row>
    <row r="461" spans="1:48" s="145" customFormat="1" ht="27.95" customHeight="1" x14ac:dyDescent="0.25">
      <c r="A461" s="126" t="s">
        <v>1818</v>
      </c>
      <c r="B461" s="126">
        <v>2021</v>
      </c>
      <c r="C461" s="126" t="s">
        <v>3241</v>
      </c>
      <c r="D461" s="127" t="s">
        <v>3242</v>
      </c>
      <c r="E461" s="128" t="s">
        <v>54</v>
      </c>
      <c r="F461" s="129" t="s">
        <v>27</v>
      </c>
      <c r="G461" s="130" t="s">
        <v>75</v>
      </c>
      <c r="H461" s="131" t="s">
        <v>733</v>
      </c>
      <c r="I461" s="132" t="s">
        <v>49</v>
      </c>
      <c r="J461" s="147" t="s">
        <v>223</v>
      </c>
      <c r="K461" s="133">
        <v>49</v>
      </c>
      <c r="L461" s="134" t="str">
        <f>IF(ISERROR(VLOOKUP(K461,#REF!,2,FALSE))," ",VLOOKUP(K461,#REF!,2,FALSE))</f>
        <v xml:space="preserve"> </v>
      </c>
      <c r="M461" s="134" t="str">
        <f>IF(ISERROR(VLOOKUP(K461,#REF!,3,FALSE))," ",VLOOKUP(K461,#REF!,3,FALSE))</f>
        <v xml:space="preserve"> </v>
      </c>
      <c r="N461" s="135" t="s">
        <v>2565</v>
      </c>
      <c r="O461" s="180">
        <v>0</v>
      </c>
      <c r="P461" s="137" t="s">
        <v>2399</v>
      </c>
      <c r="Q461" s="138" t="s">
        <v>1327</v>
      </c>
      <c r="R461" s="137" t="s">
        <v>295</v>
      </c>
      <c r="S461" s="137" t="s">
        <v>79</v>
      </c>
      <c r="T461" s="139" t="s">
        <v>79</v>
      </c>
      <c r="U461" s="140" t="s">
        <v>79</v>
      </c>
      <c r="V461" s="165">
        <v>8000000</v>
      </c>
      <c r="W461" s="141">
        <v>-586667</v>
      </c>
      <c r="X461" s="142"/>
      <c r="Y461" s="148"/>
      <c r="Z461" s="260">
        <f t="shared" si="12"/>
        <v>7413333</v>
      </c>
      <c r="AA461" s="263">
        <v>5813333</v>
      </c>
      <c r="AB461" s="168">
        <v>44417</v>
      </c>
      <c r="AC461" s="168">
        <v>44420</v>
      </c>
      <c r="AD461" s="168">
        <v>44561</v>
      </c>
      <c r="AE461" s="143">
        <v>150</v>
      </c>
      <c r="AF461" s="143">
        <v>0</v>
      </c>
      <c r="AG461" s="170">
        <v>0</v>
      </c>
      <c r="AH461" s="171" t="s">
        <v>79</v>
      </c>
      <c r="AI461" s="169" t="s">
        <v>79</v>
      </c>
      <c r="AJ461" s="169" t="s">
        <v>79</v>
      </c>
      <c r="AK461" s="169" t="s">
        <v>79</v>
      </c>
      <c r="AL461" s="143" t="s">
        <v>79</v>
      </c>
      <c r="AM461" s="143" t="s">
        <v>79</v>
      </c>
      <c r="AN461" s="143" t="s">
        <v>2610</v>
      </c>
      <c r="AO461" s="143" t="s">
        <v>79</v>
      </c>
      <c r="AP461" s="144">
        <f t="shared" si="13"/>
        <v>0.78417265216603649</v>
      </c>
      <c r="AQ461" s="35"/>
      <c r="AR461" s="35"/>
      <c r="AS461" s="35"/>
      <c r="AT461" s="35"/>
      <c r="AU461" s="35"/>
      <c r="AV461" s="35"/>
    </row>
    <row r="462" spans="1:48" s="145" customFormat="1" ht="27.95" customHeight="1" x14ac:dyDescent="0.25">
      <c r="A462" s="126" t="s">
        <v>1819</v>
      </c>
      <c r="B462" s="126">
        <v>2021</v>
      </c>
      <c r="C462" s="126" t="s">
        <v>3243</v>
      </c>
      <c r="D462" s="127" t="s">
        <v>3244</v>
      </c>
      <c r="E462" s="128" t="s">
        <v>52</v>
      </c>
      <c r="F462" s="129" t="s">
        <v>50</v>
      </c>
      <c r="G462" s="130" t="s">
        <v>79</v>
      </c>
      <c r="H462" s="131" t="s">
        <v>734</v>
      </c>
      <c r="I462" s="132" t="s">
        <v>49</v>
      </c>
      <c r="J462" s="147" t="s">
        <v>223</v>
      </c>
      <c r="K462" s="133">
        <v>49</v>
      </c>
      <c r="L462" s="134" t="str">
        <f>IF(ISERROR(VLOOKUP(K462,#REF!,2,FALSE))," ",VLOOKUP(K462,#REF!,2,FALSE))</f>
        <v xml:space="preserve"> </v>
      </c>
      <c r="M462" s="134" t="str">
        <f>IF(ISERROR(VLOOKUP(K462,#REF!,3,FALSE))," ",VLOOKUP(K462,#REF!,3,FALSE))</f>
        <v xml:space="preserve"> </v>
      </c>
      <c r="N462" s="135" t="s">
        <v>2565</v>
      </c>
      <c r="O462" s="136">
        <v>9</v>
      </c>
      <c r="P462" s="137" t="s">
        <v>2400</v>
      </c>
      <c r="Q462" s="138" t="s">
        <v>1328</v>
      </c>
      <c r="R462" s="137" t="s">
        <v>295</v>
      </c>
      <c r="S462" s="137" t="s">
        <v>79</v>
      </c>
      <c r="T462" s="139" t="s">
        <v>79</v>
      </c>
      <c r="U462" s="140" t="s">
        <v>79</v>
      </c>
      <c r="V462" s="165">
        <v>8762419</v>
      </c>
      <c r="W462" s="141">
        <v>0</v>
      </c>
      <c r="X462" s="142"/>
      <c r="Y462" s="148"/>
      <c r="Z462" s="260">
        <f t="shared" ref="Z462:Z525" si="14">+V462+W462+Y462</f>
        <v>8762419</v>
      </c>
      <c r="AA462" s="263">
        <v>8762175</v>
      </c>
      <c r="AB462" s="168">
        <v>44418</v>
      </c>
      <c r="AC462" s="168">
        <v>44421</v>
      </c>
      <c r="AD462" s="168">
        <v>44466</v>
      </c>
      <c r="AE462" s="143">
        <v>380</v>
      </c>
      <c r="AF462" s="143">
        <v>0</v>
      </c>
      <c r="AG462" s="170">
        <v>0</v>
      </c>
      <c r="AH462" s="171" t="s">
        <v>79</v>
      </c>
      <c r="AI462" s="169" t="s">
        <v>79</v>
      </c>
      <c r="AJ462" s="169" t="s">
        <v>79</v>
      </c>
      <c r="AK462" s="169" t="s">
        <v>79</v>
      </c>
      <c r="AL462" s="143" t="s">
        <v>79</v>
      </c>
      <c r="AM462" s="143" t="s">
        <v>79</v>
      </c>
      <c r="AN462" s="143" t="s">
        <v>2610</v>
      </c>
      <c r="AO462" s="143" t="s">
        <v>79</v>
      </c>
      <c r="AP462" s="144">
        <f t="shared" ref="AP462:AP525" si="15">IF(ISERROR(AA462/Z462),"-",(AA462/Z462))</f>
        <v>0.99997215380821214</v>
      </c>
      <c r="AQ462" s="35"/>
      <c r="AR462" s="35"/>
      <c r="AS462" s="35"/>
      <c r="AT462" s="35"/>
      <c r="AU462" s="35"/>
      <c r="AV462" s="35"/>
    </row>
    <row r="463" spans="1:48" s="145" customFormat="1" ht="27.95" customHeight="1" x14ac:dyDescent="0.25">
      <c r="A463" s="126" t="s">
        <v>1820</v>
      </c>
      <c r="B463" s="126">
        <v>2021</v>
      </c>
      <c r="C463" s="126" t="s">
        <v>3245</v>
      </c>
      <c r="D463" s="127" t="s">
        <v>3246</v>
      </c>
      <c r="E463" s="128" t="s">
        <v>54</v>
      </c>
      <c r="F463" s="129" t="s">
        <v>27</v>
      </c>
      <c r="G463" s="130" t="s">
        <v>75</v>
      </c>
      <c r="H463" s="131" t="s">
        <v>735</v>
      </c>
      <c r="I463" s="132" t="s">
        <v>49</v>
      </c>
      <c r="J463" s="147" t="s">
        <v>223</v>
      </c>
      <c r="K463" s="133">
        <v>38</v>
      </c>
      <c r="L463" s="134" t="str">
        <f>IF(ISERROR(VLOOKUP(K463,#REF!,2,FALSE))," ",VLOOKUP(K463,#REF!,2,FALSE))</f>
        <v xml:space="preserve"> </v>
      </c>
      <c r="M463" s="134" t="str">
        <f>IF(ISERROR(VLOOKUP(K463,#REF!,3,FALSE))," ",VLOOKUP(K463,#REF!,3,FALSE))</f>
        <v xml:space="preserve"> </v>
      </c>
      <c r="N463" s="135" t="s">
        <v>2570</v>
      </c>
      <c r="O463" s="136">
        <v>0</v>
      </c>
      <c r="P463" s="137" t="s">
        <v>2401</v>
      </c>
      <c r="Q463" s="138" t="s">
        <v>1329</v>
      </c>
      <c r="R463" s="137" t="s">
        <v>295</v>
      </c>
      <c r="S463" s="137" t="s">
        <v>79</v>
      </c>
      <c r="T463" s="139" t="s">
        <v>79</v>
      </c>
      <c r="U463" s="140" t="s">
        <v>79</v>
      </c>
      <c r="V463" s="165">
        <v>12500000</v>
      </c>
      <c r="W463" s="141">
        <v>0</v>
      </c>
      <c r="X463" s="142"/>
      <c r="Y463" s="148"/>
      <c r="Z463" s="260">
        <f t="shared" si="14"/>
        <v>12500000</v>
      </c>
      <c r="AA463" s="263">
        <v>5500000</v>
      </c>
      <c r="AB463" s="168">
        <v>44420</v>
      </c>
      <c r="AC463" s="168">
        <v>44433</v>
      </c>
      <c r="AD463" s="168">
        <v>44561</v>
      </c>
      <c r="AE463" s="143">
        <v>150</v>
      </c>
      <c r="AF463" s="143">
        <v>0</v>
      </c>
      <c r="AG463" s="170">
        <v>0</v>
      </c>
      <c r="AH463" s="171" t="s">
        <v>79</v>
      </c>
      <c r="AI463" s="169" t="s">
        <v>79</v>
      </c>
      <c r="AJ463" s="169" t="s">
        <v>79</v>
      </c>
      <c r="AK463" s="169" t="s">
        <v>79</v>
      </c>
      <c r="AL463" s="143" t="s">
        <v>79</v>
      </c>
      <c r="AM463" s="143" t="s">
        <v>79</v>
      </c>
      <c r="AN463" s="143" t="s">
        <v>2610</v>
      </c>
      <c r="AO463" s="143" t="s">
        <v>79</v>
      </c>
      <c r="AP463" s="144">
        <f t="shared" si="15"/>
        <v>0.44</v>
      </c>
      <c r="AQ463" s="35"/>
      <c r="AR463" s="35"/>
      <c r="AS463" s="35"/>
      <c r="AT463" s="35"/>
      <c r="AU463" s="35"/>
      <c r="AV463" s="35"/>
    </row>
    <row r="464" spans="1:48" s="145" customFormat="1" ht="27.95" customHeight="1" x14ac:dyDescent="0.25">
      <c r="A464" s="126" t="s">
        <v>1821</v>
      </c>
      <c r="B464" s="126">
        <v>2021</v>
      </c>
      <c r="C464" s="126" t="s">
        <v>3247</v>
      </c>
      <c r="D464" s="127" t="s">
        <v>3248</v>
      </c>
      <c r="E464" s="128" t="s">
        <v>54</v>
      </c>
      <c r="F464" s="129" t="s">
        <v>27</v>
      </c>
      <c r="G464" s="130" t="s">
        <v>75</v>
      </c>
      <c r="H464" s="131" t="s">
        <v>736</v>
      </c>
      <c r="I464" s="132" t="s">
        <v>49</v>
      </c>
      <c r="J464" s="147" t="s">
        <v>223</v>
      </c>
      <c r="K464" s="133">
        <v>38</v>
      </c>
      <c r="L464" s="134" t="str">
        <f>IF(ISERROR(VLOOKUP(K464,#REF!,2,FALSE))," ",VLOOKUP(K464,#REF!,2,FALSE))</f>
        <v xml:space="preserve"> </v>
      </c>
      <c r="M464" s="134" t="str">
        <f>IF(ISERROR(VLOOKUP(K464,#REF!,3,FALSE))," ",VLOOKUP(K464,#REF!,3,FALSE))</f>
        <v xml:space="preserve"> </v>
      </c>
      <c r="N464" s="135" t="s">
        <v>2570</v>
      </c>
      <c r="O464" s="136">
        <v>0</v>
      </c>
      <c r="P464" s="137" t="s">
        <v>2402</v>
      </c>
      <c r="Q464" s="138" t="s">
        <v>1330</v>
      </c>
      <c r="R464" s="137" t="s">
        <v>295</v>
      </c>
      <c r="S464" s="137" t="s">
        <v>79</v>
      </c>
      <c r="T464" s="139" t="s">
        <v>79</v>
      </c>
      <c r="U464" s="140" t="s">
        <v>79</v>
      </c>
      <c r="V464" s="165">
        <v>12500000</v>
      </c>
      <c r="W464" s="141">
        <v>0</v>
      </c>
      <c r="X464" s="142"/>
      <c r="Y464" s="148"/>
      <c r="Z464" s="260">
        <f t="shared" si="14"/>
        <v>12500000</v>
      </c>
      <c r="AA464" s="263">
        <v>8000000</v>
      </c>
      <c r="AB464" s="168">
        <v>44420</v>
      </c>
      <c r="AC464" s="168">
        <v>44433</v>
      </c>
      <c r="AD464" s="168">
        <v>44561</v>
      </c>
      <c r="AE464" s="143">
        <v>150</v>
      </c>
      <c r="AF464" s="143">
        <v>0</v>
      </c>
      <c r="AG464" s="170">
        <v>0</v>
      </c>
      <c r="AH464" s="171" t="s">
        <v>79</v>
      </c>
      <c r="AI464" s="169" t="s">
        <v>79</v>
      </c>
      <c r="AJ464" s="169" t="s">
        <v>79</v>
      </c>
      <c r="AK464" s="169" t="s">
        <v>79</v>
      </c>
      <c r="AL464" s="143" t="s">
        <v>79</v>
      </c>
      <c r="AM464" s="143" t="s">
        <v>79</v>
      </c>
      <c r="AN464" s="143" t="s">
        <v>2610</v>
      </c>
      <c r="AO464" s="143" t="s">
        <v>79</v>
      </c>
      <c r="AP464" s="144">
        <f t="shared" si="15"/>
        <v>0.64</v>
      </c>
      <c r="AQ464" s="35"/>
      <c r="AR464" s="35"/>
      <c r="AS464" s="35"/>
      <c r="AT464" s="35"/>
      <c r="AU464" s="35"/>
      <c r="AV464" s="35"/>
    </row>
    <row r="465" spans="1:48" s="145" customFormat="1" ht="27.95" customHeight="1" x14ac:dyDescent="0.25">
      <c r="A465" s="126" t="s">
        <v>1822</v>
      </c>
      <c r="B465" s="126">
        <v>2021</v>
      </c>
      <c r="C465" s="126" t="s">
        <v>3249</v>
      </c>
      <c r="D465" s="127" t="s">
        <v>3250</v>
      </c>
      <c r="E465" s="128" t="s">
        <v>54</v>
      </c>
      <c r="F465" s="129" t="s">
        <v>27</v>
      </c>
      <c r="G465" s="130" t="s">
        <v>75</v>
      </c>
      <c r="H465" s="131" t="s">
        <v>737</v>
      </c>
      <c r="I465" s="132" t="s">
        <v>49</v>
      </c>
      <c r="J465" s="147" t="s">
        <v>223</v>
      </c>
      <c r="K465" s="133">
        <v>38</v>
      </c>
      <c r="L465" s="134" t="str">
        <f>IF(ISERROR(VLOOKUP(K465,#REF!,2,FALSE))," ",VLOOKUP(K465,#REF!,2,FALSE))</f>
        <v xml:space="preserve"> </v>
      </c>
      <c r="M465" s="134" t="str">
        <f>IF(ISERROR(VLOOKUP(K465,#REF!,3,FALSE))," ",VLOOKUP(K465,#REF!,3,FALSE))</f>
        <v xml:space="preserve"> </v>
      </c>
      <c r="N465" s="135" t="s">
        <v>2570</v>
      </c>
      <c r="O465" s="136">
        <v>0</v>
      </c>
      <c r="P465" s="137" t="s">
        <v>2403</v>
      </c>
      <c r="Q465" s="138" t="s">
        <v>1331</v>
      </c>
      <c r="R465" s="137" t="s">
        <v>295</v>
      </c>
      <c r="S465" s="137" t="s">
        <v>79</v>
      </c>
      <c r="T465" s="139" t="s">
        <v>79</v>
      </c>
      <c r="U465" s="140" t="s">
        <v>79</v>
      </c>
      <c r="V465" s="165">
        <v>12500000</v>
      </c>
      <c r="W465" s="141">
        <v>0</v>
      </c>
      <c r="X465" s="142"/>
      <c r="Y465" s="148"/>
      <c r="Z465" s="260">
        <f t="shared" si="14"/>
        <v>12500000</v>
      </c>
      <c r="AA465" s="263">
        <v>8000000</v>
      </c>
      <c r="AB465" s="168">
        <v>44421</v>
      </c>
      <c r="AC465" s="168">
        <v>44433</v>
      </c>
      <c r="AD465" s="168">
        <v>44561</v>
      </c>
      <c r="AE465" s="143">
        <v>150</v>
      </c>
      <c r="AF465" s="143">
        <v>0</v>
      </c>
      <c r="AG465" s="170">
        <v>0</v>
      </c>
      <c r="AH465" s="171" t="s">
        <v>79</v>
      </c>
      <c r="AI465" s="169" t="s">
        <v>79</v>
      </c>
      <c r="AJ465" s="169" t="s">
        <v>79</v>
      </c>
      <c r="AK465" s="169" t="s">
        <v>79</v>
      </c>
      <c r="AL465" s="143" t="s">
        <v>79</v>
      </c>
      <c r="AM465" s="143" t="s">
        <v>79</v>
      </c>
      <c r="AN465" s="143" t="s">
        <v>2610</v>
      </c>
      <c r="AO465" s="143" t="s">
        <v>79</v>
      </c>
      <c r="AP465" s="144">
        <f t="shared" si="15"/>
        <v>0.64</v>
      </c>
      <c r="AQ465" s="35"/>
      <c r="AR465" s="35"/>
      <c r="AS465" s="35"/>
      <c r="AT465" s="35"/>
      <c r="AU465" s="35"/>
      <c r="AV465" s="35"/>
    </row>
    <row r="466" spans="1:48" s="145" customFormat="1" ht="27.95" customHeight="1" x14ac:dyDescent="0.25">
      <c r="A466" s="126" t="s">
        <v>1823</v>
      </c>
      <c r="B466" s="126">
        <v>2021</v>
      </c>
      <c r="C466" s="126" t="s">
        <v>3251</v>
      </c>
      <c r="D466" s="127" t="s">
        <v>3252</v>
      </c>
      <c r="E466" s="128" t="s">
        <v>54</v>
      </c>
      <c r="F466" s="129" t="s">
        <v>27</v>
      </c>
      <c r="G466" s="130" t="s">
        <v>75</v>
      </c>
      <c r="H466" s="131" t="s">
        <v>738</v>
      </c>
      <c r="I466" s="132" t="s">
        <v>49</v>
      </c>
      <c r="J466" s="147" t="s">
        <v>223</v>
      </c>
      <c r="K466" s="133">
        <v>38</v>
      </c>
      <c r="L466" s="134" t="str">
        <f>IF(ISERROR(VLOOKUP(K466,#REF!,2,FALSE))," ",VLOOKUP(K466,#REF!,2,FALSE))</f>
        <v xml:space="preserve"> </v>
      </c>
      <c r="M466" s="134" t="str">
        <f>IF(ISERROR(VLOOKUP(K466,#REF!,3,FALSE))," ",VLOOKUP(K466,#REF!,3,FALSE))</f>
        <v xml:space="preserve"> </v>
      </c>
      <c r="N466" s="135" t="s">
        <v>2570</v>
      </c>
      <c r="O466" s="136">
        <v>0</v>
      </c>
      <c r="P466" s="137" t="s">
        <v>2404</v>
      </c>
      <c r="Q466" s="138" t="s">
        <v>1332</v>
      </c>
      <c r="R466" s="137" t="s">
        <v>295</v>
      </c>
      <c r="S466" s="137" t="s">
        <v>79</v>
      </c>
      <c r="T466" s="139" t="s">
        <v>79</v>
      </c>
      <c r="U466" s="140" t="s">
        <v>79</v>
      </c>
      <c r="V466" s="165">
        <v>12500000</v>
      </c>
      <c r="W466" s="141">
        <v>0</v>
      </c>
      <c r="X466" s="142"/>
      <c r="Y466" s="148"/>
      <c r="Z466" s="260">
        <f t="shared" si="14"/>
        <v>12500000</v>
      </c>
      <c r="AA466" s="263">
        <v>8000000</v>
      </c>
      <c r="AB466" s="168">
        <v>44421</v>
      </c>
      <c r="AC466" s="168">
        <v>44433</v>
      </c>
      <c r="AD466" s="168">
        <v>44561</v>
      </c>
      <c r="AE466" s="143">
        <v>150</v>
      </c>
      <c r="AF466" s="143">
        <v>0</v>
      </c>
      <c r="AG466" s="170">
        <v>0</v>
      </c>
      <c r="AH466" s="171" t="s">
        <v>79</v>
      </c>
      <c r="AI466" s="169" t="s">
        <v>79</v>
      </c>
      <c r="AJ466" s="169" t="s">
        <v>79</v>
      </c>
      <c r="AK466" s="169" t="s">
        <v>79</v>
      </c>
      <c r="AL466" s="143" t="s">
        <v>79</v>
      </c>
      <c r="AM466" s="143" t="s">
        <v>79</v>
      </c>
      <c r="AN466" s="143" t="s">
        <v>2610</v>
      </c>
      <c r="AO466" s="143" t="s">
        <v>79</v>
      </c>
      <c r="AP466" s="144">
        <f t="shared" si="15"/>
        <v>0.64</v>
      </c>
      <c r="AQ466" s="35"/>
      <c r="AR466" s="35"/>
      <c r="AS466" s="35"/>
      <c r="AT466" s="35"/>
      <c r="AU466" s="35"/>
      <c r="AV466" s="35"/>
    </row>
    <row r="467" spans="1:48" s="145" customFormat="1" ht="27.95" customHeight="1" x14ac:dyDescent="0.25">
      <c r="A467" s="126" t="s">
        <v>1824</v>
      </c>
      <c r="B467" s="126">
        <v>2021</v>
      </c>
      <c r="C467" s="172" t="s">
        <v>3253</v>
      </c>
      <c r="D467" s="127" t="s">
        <v>3254</v>
      </c>
      <c r="E467" s="128" t="s">
        <v>54</v>
      </c>
      <c r="F467" s="129" t="s">
        <v>27</v>
      </c>
      <c r="G467" s="130" t="s">
        <v>75</v>
      </c>
      <c r="H467" s="131" t="s">
        <v>739</v>
      </c>
      <c r="I467" s="132" t="s">
        <v>49</v>
      </c>
      <c r="J467" s="147" t="s">
        <v>223</v>
      </c>
      <c r="K467" s="133">
        <v>21</v>
      </c>
      <c r="L467" s="134" t="str">
        <f>IF(ISERROR(VLOOKUP(K467,#REF!,2,FALSE))," ",VLOOKUP(K467,#REF!,2,FALSE))</f>
        <v xml:space="preserve"> </v>
      </c>
      <c r="M467" s="134" t="str">
        <f>IF(ISERROR(VLOOKUP(K467,#REF!,3,FALSE))," ",VLOOKUP(K467,#REF!,3,FALSE))</f>
        <v xml:space="preserve"> </v>
      </c>
      <c r="N467" s="135" t="s">
        <v>2582</v>
      </c>
      <c r="O467" s="136">
        <v>0</v>
      </c>
      <c r="P467" s="137" t="s">
        <v>2119</v>
      </c>
      <c r="Q467" s="138" t="s">
        <v>1333</v>
      </c>
      <c r="R467" s="137" t="s">
        <v>296</v>
      </c>
      <c r="S467" s="137" t="s">
        <v>79</v>
      </c>
      <c r="T467" s="139" t="s">
        <v>79</v>
      </c>
      <c r="U467" s="140" t="s">
        <v>79</v>
      </c>
      <c r="V467" s="165">
        <v>1528905008</v>
      </c>
      <c r="W467" s="141">
        <v>0</v>
      </c>
      <c r="X467" s="142">
        <v>1</v>
      </c>
      <c r="Y467" s="148">
        <v>343842353</v>
      </c>
      <c r="Z467" s="260">
        <f t="shared" si="14"/>
        <v>1872747361</v>
      </c>
      <c r="AA467" s="263">
        <v>0</v>
      </c>
      <c r="AB467" s="168">
        <v>44427</v>
      </c>
      <c r="AC467" s="168">
        <v>44433</v>
      </c>
      <c r="AD467" s="168">
        <v>44561</v>
      </c>
      <c r="AE467" s="143">
        <v>150</v>
      </c>
      <c r="AF467" s="143">
        <v>0</v>
      </c>
      <c r="AG467" s="170">
        <v>0</v>
      </c>
      <c r="AH467" s="171" t="s">
        <v>79</v>
      </c>
      <c r="AI467" s="169" t="s">
        <v>79</v>
      </c>
      <c r="AJ467" s="169" t="s">
        <v>79</v>
      </c>
      <c r="AK467" s="169" t="s">
        <v>79</v>
      </c>
      <c r="AL467" s="143" t="s">
        <v>79</v>
      </c>
      <c r="AM467" s="143" t="s">
        <v>79</v>
      </c>
      <c r="AN467" s="143" t="s">
        <v>2610</v>
      </c>
      <c r="AO467" s="143" t="s">
        <v>79</v>
      </c>
      <c r="AP467" s="144">
        <f t="shared" si="15"/>
        <v>0</v>
      </c>
      <c r="AQ467" s="35"/>
      <c r="AR467" s="35"/>
      <c r="AS467" s="35"/>
      <c r="AT467" s="35"/>
      <c r="AU467" s="35"/>
      <c r="AV467" s="35"/>
    </row>
    <row r="468" spans="1:48" s="145" customFormat="1" ht="27.95" customHeight="1" x14ac:dyDescent="0.25">
      <c r="A468" s="126" t="s">
        <v>1824</v>
      </c>
      <c r="B468" s="126">
        <v>2021</v>
      </c>
      <c r="C468" s="172" t="s">
        <v>3253</v>
      </c>
      <c r="D468" s="127" t="s">
        <v>3254</v>
      </c>
      <c r="E468" s="128" t="s">
        <v>54</v>
      </c>
      <c r="F468" s="129" t="s">
        <v>27</v>
      </c>
      <c r="G468" s="130" t="s">
        <v>75</v>
      </c>
      <c r="H468" s="131" t="s">
        <v>739</v>
      </c>
      <c r="I468" s="132" t="s">
        <v>49</v>
      </c>
      <c r="J468" s="147" t="s">
        <v>223</v>
      </c>
      <c r="K468" s="133">
        <v>24</v>
      </c>
      <c r="L468" s="134" t="str">
        <f>IF(ISERROR(VLOOKUP(K468,#REF!,2,FALSE))," ",VLOOKUP(K468,#REF!,2,FALSE))</f>
        <v xml:space="preserve"> </v>
      </c>
      <c r="M468" s="134" t="str">
        <f>IF(ISERROR(VLOOKUP(K468,#REF!,3,FALSE))," ",VLOOKUP(K468,#REF!,3,FALSE))</f>
        <v xml:space="preserve"> </v>
      </c>
      <c r="N468" s="135" t="s">
        <v>2595</v>
      </c>
      <c r="O468" s="136">
        <v>0</v>
      </c>
      <c r="P468" s="137" t="s">
        <v>2405</v>
      </c>
      <c r="Q468" s="138" t="s">
        <v>1334</v>
      </c>
      <c r="R468" s="137" t="s">
        <v>296</v>
      </c>
      <c r="S468" s="137" t="s">
        <v>79</v>
      </c>
      <c r="T468" s="139" t="s">
        <v>79</v>
      </c>
      <c r="U468" s="140" t="s">
        <v>79</v>
      </c>
      <c r="V468" s="165">
        <v>460776362</v>
      </c>
      <c r="W468" s="141">
        <v>0</v>
      </c>
      <c r="X468" s="142"/>
      <c r="Y468" s="148"/>
      <c r="Z468" s="260">
        <f t="shared" si="14"/>
        <v>460776362</v>
      </c>
      <c r="AA468" s="263">
        <v>460776362</v>
      </c>
      <c r="AB468" s="168">
        <v>44427</v>
      </c>
      <c r="AC468" s="168">
        <v>44433</v>
      </c>
      <c r="AD468" s="168">
        <v>44561</v>
      </c>
      <c r="AE468" s="143">
        <v>150</v>
      </c>
      <c r="AF468" s="143">
        <v>0</v>
      </c>
      <c r="AG468" s="170">
        <v>0</v>
      </c>
      <c r="AH468" s="171" t="s">
        <v>79</v>
      </c>
      <c r="AI468" s="169" t="s">
        <v>79</v>
      </c>
      <c r="AJ468" s="169" t="s">
        <v>79</v>
      </c>
      <c r="AK468" s="169" t="s">
        <v>79</v>
      </c>
      <c r="AL468" s="143" t="s">
        <v>79</v>
      </c>
      <c r="AM468" s="143" t="s">
        <v>79</v>
      </c>
      <c r="AN468" s="143" t="s">
        <v>2610</v>
      </c>
      <c r="AO468" s="143" t="s">
        <v>79</v>
      </c>
      <c r="AP468" s="144">
        <f t="shared" si="15"/>
        <v>1</v>
      </c>
      <c r="AQ468" s="35"/>
      <c r="AR468" s="35"/>
      <c r="AS468" s="35"/>
      <c r="AT468" s="35"/>
      <c r="AU468" s="35"/>
      <c r="AV468" s="35"/>
    </row>
    <row r="469" spans="1:48" s="145" customFormat="1" ht="27.95" customHeight="1" x14ac:dyDescent="0.25">
      <c r="A469" s="126" t="s">
        <v>1824</v>
      </c>
      <c r="B469" s="126">
        <v>2021</v>
      </c>
      <c r="C469" s="172" t="s">
        <v>3253</v>
      </c>
      <c r="D469" s="127" t="s">
        <v>3254</v>
      </c>
      <c r="E469" s="128" t="s">
        <v>54</v>
      </c>
      <c r="F469" s="129" t="s">
        <v>27</v>
      </c>
      <c r="G469" s="130" t="s">
        <v>75</v>
      </c>
      <c r="H469" s="131" t="s">
        <v>739</v>
      </c>
      <c r="I469" s="132" t="s">
        <v>49</v>
      </c>
      <c r="J469" s="147" t="s">
        <v>223</v>
      </c>
      <c r="K469" s="133">
        <v>6</v>
      </c>
      <c r="L469" s="134" t="str">
        <f>IF(ISERROR(VLOOKUP(K469,#REF!,2,FALSE))," ",VLOOKUP(K469,#REF!,2,FALSE))</f>
        <v xml:space="preserve"> </v>
      </c>
      <c r="M469" s="134" t="str">
        <f>IF(ISERROR(VLOOKUP(K469,#REF!,3,FALSE))," ",VLOOKUP(K469,#REF!,3,FALSE))</f>
        <v xml:space="preserve"> </v>
      </c>
      <c r="N469" s="135" t="s">
        <v>2564</v>
      </c>
      <c r="O469" s="136">
        <v>0</v>
      </c>
      <c r="P469" s="137" t="s">
        <v>2405</v>
      </c>
      <c r="Q469" s="138" t="s">
        <v>1334</v>
      </c>
      <c r="R469" s="137" t="s">
        <v>296</v>
      </c>
      <c r="S469" s="137" t="s">
        <v>79</v>
      </c>
      <c r="T469" s="139" t="s">
        <v>79</v>
      </c>
      <c r="U469" s="140" t="s">
        <v>79</v>
      </c>
      <c r="V469" s="165">
        <v>391304348</v>
      </c>
      <c r="W469" s="141">
        <v>0</v>
      </c>
      <c r="X469" s="142"/>
      <c r="Y469" s="148"/>
      <c r="Z469" s="260">
        <f t="shared" si="14"/>
        <v>391304348</v>
      </c>
      <c r="AA469" s="263">
        <v>391304348</v>
      </c>
      <c r="AB469" s="168">
        <v>44427</v>
      </c>
      <c r="AC469" s="168">
        <v>44433</v>
      </c>
      <c r="AD469" s="168">
        <v>44561</v>
      </c>
      <c r="AE469" s="143">
        <v>150</v>
      </c>
      <c r="AF469" s="143">
        <v>0</v>
      </c>
      <c r="AG469" s="170">
        <v>0</v>
      </c>
      <c r="AH469" s="171" t="s">
        <v>79</v>
      </c>
      <c r="AI469" s="169" t="s">
        <v>79</v>
      </c>
      <c r="AJ469" s="169" t="s">
        <v>79</v>
      </c>
      <c r="AK469" s="169" t="s">
        <v>79</v>
      </c>
      <c r="AL469" s="143" t="s">
        <v>79</v>
      </c>
      <c r="AM469" s="143" t="s">
        <v>79</v>
      </c>
      <c r="AN469" s="143" t="s">
        <v>2610</v>
      </c>
      <c r="AO469" s="143" t="s">
        <v>79</v>
      </c>
      <c r="AP469" s="144">
        <f t="shared" si="15"/>
        <v>1</v>
      </c>
      <c r="AQ469" s="35"/>
      <c r="AR469" s="35"/>
      <c r="AS469" s="35"/>
      <c r="AT469" s="35"/>
      <c r="AU469" s="35"/>
      <c r="AV469" s="35"/>
    </row>
    <row r="470" spans="1:48" s="145" customFormat="1" ht="27.95" customHeight="1" x14ac:dyDescent="0.25">
      <c r="A470" s="126" t="s">
        <v>1824</v>
      </c>
      <c r="B470" s="126">
        <v>2021</v>
      </c>
      <c r="C470" s="172" t="s">
        <v>3253</v>
      </c>
      <c r="D470" s="127" t="s">
        <v>3254</v>
      </c>
      <c r="E470" s="128" t="s">
        <v>54</v>
      </c>
      <c r="F470" s="129" t="s">
        <v>27</v>
      </c>
      <c r="G470" s="130" t="s">
        <v>75</v>
      </c>
      <c r="H470" s="131" t="s">
        <v>739</v>
      </c>
      <c r="I470" s="132" t="s">
        <v>49</v>
      </c>
      <c r="J470" s="147" t="s">
        <v>223</v>
      </c>
      <c r="K470" s="133">
        <v>39</v>
      </c>
      <c r="L470" s="134" t="str">
        <f>IF(ISERROR(VLOOKUP(K470,#REF!,2,FALSE))," ",VLOOKUP(K470,#REF!,2,FALSE))</f>
        <v xml:space="preserve"> </v>
      </c>
      <c r="M470" s="134" t="str">
        <f>IF(ISERROR(VLOOKUP(K470,#REF!,3,FALSE))," ",VLOOKUP(K470,#REF!,3,FALSE))</f>
        <v xml:space="preserve"> </v>
      </c>
      <c r="N470" s="135" t="s">
        <v>2583</v>
      </c>
      <c r="O470" s="136">
        <v>0</v>
      </c>
      <c r="P470" s="137" t="s">
        <v>2405</v>
      </c>
      <c r="Q470" s="138" t="s">
        <v>1334</v>
      </c>
      <c r="R470" s="137" t="s">
        <v>296</v>
      </c>
      <c r="S470" s="137" t="s">
        <v>79</v>
      </c>
      <c r="T470" s="139" t="s">
        <v>79</v>
      </c>
      <c r="U470" s="140" t="s">
        <v>79</v>
      </c>
      <c r="V470" s="165">
        <v>86956522</v>
      </c>
      <c r="W470" s="141">
        <v>0</v>
      </c>
      <c r="X470" s="142"/>
      <c r="Y470" s="148"/>
      <c r="Z470" s="260">
        <f t="shared" si="14"/>
        <v>86956522</v>
      </c>
      <c r="AA470" s="263">
        <v>86956522</v>
      </c>
      <c r="AB470" s="168">
        <v>44427</v>
      </c>
      <c r="AC470" s="168">
        <v>44433</v>
      </c>
      <c r="AD470" s="168">
        <v>44561</v>
      </c>
      <c r="AE470" s="143">
        <v>150</v>
      </c>
      <c r="AF470" s="143">
        <v>0</v>
      </c>
      <c r="AG470" s="170">
        <v>0</v>
      </c>
      <c r="AH470" s="171" t="s">
        <v>79</v>
      </c>
      <c r="AI470" s="169" t="s">
        <v>79</v>
      </c>
      <c r="AJ470" s="169" t="s">
        <v>79</v>
      </c>
      <c r="AK470" s="169" t="s">
        <v>79</v>
      </c>
      <c r="AL470" s="143" t="s">
        <v>79</v>
      </c>
      <c r="AM470" s="143" t="s">
        <v>79</v>
      </c>
      <c r="AN470" s="143" t="s">
        <v>2610</v>
      </c>
      <c r="AO470" s="143" t="s">
        <v>79</v>
      </c>
      <c r="AP470" s="144">
        <f t="shared" si="15"/>
        <v>1</v>
      </c>
      <c r="AQ470" s="35"/>
      <c r="AR470" s="35"/>
      <c r="AS470" s="35"/>
      <c r="AT470" s="35"/>
      <c r="AU470" s="35"/>
      <c r="AV470" s="35"/>
    </row>
    <row r="471" spans="1:48" s="145" customFormat="1" ht="27.95" customHeight="1" x14ac:dyDescent="0.25">
      <c r="A471" s="126" t="s">
        <v>1824</v>
      </c>
      <c r="B471" s="126">
        <v>2021</v>
      </c>
      <c r="C471" s="172" t="s">
        <v>3253</v>
      </c>
      <c r="D471" s="127" t="s">
        <v>3254</v>
      </c>
      <c r="E471" s="128" t="s">
        <v>54</v>
      </c>
      <c r="F471" s="129" t="s">
        <v>27</v>
      </c>
      <c r="G471" s="130" t="s">
        <v>75</v>
      </c>
      <c r="H471" s="131" t="s">
        <v>739</v>
      </c>
      <c r="I471" s="132" t="s">
        <v>49</v>
      </c>
      <c r="J471" s="147" t="s">
        <v>223</v>
      </c>
      <c r="K471" s="133">
        <v>21</v>
      </c>
      <c r="L471" s="134" t="str">
        <f>IF(ISERROR(VLOOKUP(K471,#REF!,2,FALSE))," ",VLOOKUP(K471,#REF!,2,FALSE))</f>
        <v xml:space="preserve"> </v>
      </c>
      <c r="M471" s="134" t="str">
        <f>IF(ISERROR(VLOOKUP(K471,#REF!,3,FALSE))," ",VLOOKUP(K471,#REF!,3,FALSE))</f>
        <v xml:space="preserve"> </v>
      </c>
      <c r="N471" s="135" t="s">
        <v>2582</v>
      </c>
      <c r="O471" s="136">
        <v>0</v>
      </c>
      <c r="P471" s="137" t="s">
        <v>2405</v>
      </c>
      <c r="Q471" s="138" t="s">
        <v>1334</v>
      </c>
      <c r="R471" s="137" t="s">
        <v>296</v>
      </c>
      <c r="S471" s="137" t="s">
        <v>79</v>
      </c>
      <c r="T471" s="139" t="s">
        <v>79</v>
      </c>
      <c r="U471" s="140" t="s">
        <v>79</v>
      </c>
      <c r="V471" s="165">
        <v>58301389</v>
      </c>
      <c r="W471" s="141">
        <v>0</v>
      </c>
      <c r="X471" s="142"/>
      <c r="Y471" s="148"/>
      <c r="Z471" s="260">
        <f t="shared" si="14"/>
        <v>58301389</v>
      </c>
      <c r="AA471" s="263">
        <v>58301389</v>
      </c>
      <c r="AB471" s="168">
        <v>44427</v>
      </c>
      <c r="AC471" s="168">
        <v>44433</v>
      </c>
      <c r="AD471" s="168">
        <v>44561</v>
      </c>
      <c r="AE471" s="143">
        <v>150</v>
      </c>
      <c r="AF471" s="143">
        <v>0</v>
      </c>
      <c r="AG471" s="170">
        <v>0</v>
      </c>
      <c r="AH471" s="171" t="s">
        <v>79</v>
      </c>
      <c r="AI471" s="169" t="s">
        <v>79</v>
      </c>
      <c r="AJ471" s="169" t="s">
        <v>79</v>
      </c>
      <c r="AK471" s="169" t="s">
        <v>79</v>
      </c>
      <c r="AL471" s="143" t="s">
        <v>79</v>
      </c>
      <c r="AM471" s="143" t="s">
        <v>79</v>
      </c>
      <c r="AN471" s="143" t="s">
        <v>2610</v>
      </c>
      <c r="AO471" s="143" t="s">
        <v>79</v>
      </c>
      <c r="AP471" s="144">
        <f t="shared" si="15"/>
        <v>1</v>
      </c>
      <c r="AQ471" s="35"/>
      <c r="AR471" s="35"/>
      <c r="AS471" s="35"/>
      <c r="AT471" s="35"/>
      <c r="AU471" s="35"/>
      <c r="AV471" s="35"/>
    </row>
    <row r="472" spans="1:48" s="145" customFormat="1" ht="27.95" customHeight="1" x14ac:dyDescent="0.25">
      <c r="A472" s="126" t="s">
        <v>1824</v>
      </c>
      <c r="B472" s="126">
        <v>2021</v>
      </c>
      <c r="C472" s="126" t="s">
        <v>3253</v>
      </c>
      <c r="D472" s="127" t="s">
        <v>3254</v>
      </c>
      <c r="E472" s="128" t="s">
        <v>54</v>
      </c>
      <c r="F472" s="129" t="s">
        <v>27</v>
      </c>
      <c r="G472" s="130" t="s">
        <v>75</v>
      </c>
      <c r="H472" s="131" t="s">
        <v>740</v>
      </c>
      <c r="I472" s="132" t="s">
        <v>49</v>
      </c>
      <c r="J472" s="147" t="s">
        <v>223</v>
      </c>
      <c r="K472" s="133">
        <v>38</v>
      </c>
      <c r="L472" s="134" t="str">
        <f>IF(ISERROR(VLOOKUP(K472,#REF!,2,FALSE))," ",VLOOKUP(K472,#REF!,2,FALSE))</f>
        <v xml:space="preserve"> </v>
      </c>
      <c r="M472" s="134" t="str">
        <f>IF(ISERROR(VLOOKUP(K472,#REF!,3,FALSE))," ",VLOOKUP(K472,#REF!,3,FALSE))</f>
        <v xml:space="preserve"> </v>
      </c>
      <c r="N472" s="135" t="s">
        <v>2570</v>
      </c>
      <c r="O472" s="136">
        <v>0</v>
      </c>
      <c r="P472" s="137" t="s">
        <v>2406</v>
      </c>
      <c r="Q472" s="138" t="s">
        <v>1335</v>
      </c>
      <c r="R472" s="137" t="s">
        <v>295</v>
      </c>
      <c r="S472" s="137" t="s">
        <v>79</v>
      </c>
      <c r="T472" s="139" t="s">
        <v>79</v>
      </c>
      <c r="U472" s="140" t="s">
        <v>79</v>
      </c>
      <c r="V472" s="165">
        <v>12500000</v>
      </c>
      <c r="W472" s="141">
        <v>0</v>
      </c>
      <c r="X472" s="142"/>
      <c r="Y472" s="148"/>
      <c r="Z472" s="260">
        <f t="shared" si="14"/>
        <v>12500000</v>
      </c>
      <c r="AA472" s="263">
        <v>5500000</v>
      </c>
      <c r="AB472" s="168">
        <v>44427</v>
      </c>
      <c r="AC472" s="168">
        <v>44433</v>
      </c>
      <c r="AD472" s="168">
        <v>44561</v>
      </c>
      <c r="AE472" s="143">
        <v>150</v>
      </c>
      <c r="AF472" s="143">
        <v>0</v>
      </c>
      <c r="AG472" s="170">
        <v>0</v>
      </c>
      <c r="AH472" s="171" t="s">
        <v>79</v>
      </c>
      <c r="AI472" s="169" t="s">
        <v>79</v>
      </c>
      <c r="AJ472" s="169" t="s">
        <v>79</v>
      </c>
      <c r="AK472" s="169" t="s">
        <v>79</v>
      </c>
      <c r="AL472" s="143" t="s">
        <v>79</v>
      </c>
      <c r="AM472" s="143" t="s">
        <v>79</v>
      </c>
      <c r="AN472" s="143" t="s">
        <v>2610</v>
      </c>
      <c r="AO472" s="143" t="s">
        <v>79</v>
      </c>
      <c r="AP472" s="144">
        <f t="shared" si="15"/>
        <v>0.44</v>
      </c>
      <c r="AQ472" s="35"/>
      <c r="AR472" s="35"/>
      <c r="AS472" s="35"/>
      <c r="AT472" s="35"/>
      <c r="AU472" s="35"/>
      <c r="AV472" s="35"/>
    </row>
    <row r="473" spans="1:48" s="145" customFormat="1" ht="27.95" customHeight="1" x14ac:dyDescent="0.25">
      <c r="A473" s="126" t="s">
        <v>1825</v>
      </c>
      <c r="B473" s="126">
        <v>2021</v>
      </c>
      <c r="C473" s="126" t="s">
        <v>3255</v>
      </c>
      <c r="D473" s="127" t="s">
        <v>3256</v>
      </c>
      <c r="E473" s="128" t="s">
        <v>54</v>
      </c>
      <c r="F473" s="129" t="s">
        <v>27</v>
      </c>
      <c r="G473" s="130" t="s">
        <v>75</v>
      </c>
      <c r="H473" s="131" t="s">
        <v>741</v>
      </c>
      <c r="I473" s="132" t="s">
        <v>49</v>
      </c>
      <c r="J473" s="147" t="s">
        <v>223</v>
      </c>
      <c r="K473" s="133">
        <v>34</v>
      </c>
      <c r="L473" s="134" t="str">
        <f>IF(ISERROR(VLOOKUP(K473,#REF!,2,FALSE))," ",VLOOKUP(K473,#REF!,2,FALSE))</f>
        <v xml:space="preserve"> </v>
      </c>
      <c r="M473" s="134" t="str">
        <f>IF(ISERROR(VLOOKUP(K473,#REF!,3,FALSE))," ",VLOOKUP(K473,#REF!,3,FALSE))</f>
        <v xml:space="preserve"> </v>
      </c>
      <c r="N473" s="135" t="s">
        <v>2568</v>
      </c>
      <c r="O473" s="136">
        <v>0</v>
      </c>
      <c r="P473" s="137" t="s">
        <v>2221</v>
      </c>
      <c r="Q473" s="138" t="s">
        <v>1148</v>
      </c>
      <c r="R473" s="137" t="s">
        <v>295</v>
      </c>
      <c r="S473" s="137" t="s">
        <v>79</v>
      </c>
      <c r="T473" s="139" t="s">
        <v>79</v>
      </c>
      <c r="U473" s="140" t="s">
        <v>79</v>
      </c>
      <c r="V473" s="165">
        <v>28710000</v>
      </c>
      <c r="W473" s="141">
        <v>0</v>
      </c>
      <c r="X473" s="142"/>
      <c r="Y473" s="148"/>
      <c r="Z473" s="260">
        <f t="shared" si="14"/>
        <v>28710000</v>
      </c>
      <c r="AA473" s="263">
        <v>8932000</v>
      </c>
      <c r="AB473" s="168">
        <v>44425</v>
      </c>
      <c r="AC473" s="168">
        <v>44427</v>
      </c>
      <c r="AD473" s="168">
        <v>44561</v>
      </c>
      <c r="AE473" s="143">
        <v>135</v>
      </c>
      <c r="AF473" s="143">
        <v>0</v>
      </c>
      <c r="AG473" s="170">
        <v>0</v>
      </c>
      <c r="AH473" s="171" t="s">
        <v>79</v>
      </c>
      <c r="AI473" s="169" t="s">
        <v>79</v>
      </c>
      <c r="AJ473" s="169" t="s">
        <v>79</v>
      </c>
      <c r="AK473" s="169" t="s">
        <v>79</v>
      </c>
      <c r="AL473" s="143" t="s">
        <v>79</v>
      </c>
      <c r="AM473" s="143" t="s">
        <v>79</v>
      </c>
      <c r="AN473" s="143" t="s">
        <v>2610</v>
      </c>
      <c r="AO473" s="143" t="s">
        <v>79</v>
      </c>
      <c r="AP473" s="144">
        <f t="shared" si="15"/>
        <v>0.31111111111111112</v>
      </c>
      <c r="AQ473" s="35"/>
      <c r="AR473" s="35"/>
      <c r="AS473" s="35"/>
      <c r="AT473" s="35"/>
      <c r="AU473" s="35"/>
      <c r="AV473" s="35"/>
    </row>
    <row r="474" spans="1:48" s="145" customFormat="1" ht="27.95" customHeight="1" x14ac:dyDescent="0.25">
      <c r="A474" s="126" t="s">
        <v>1826</v>
      </c>
      <c r="B474" s="126">
        <v>2021</v>
      </c>
      <c r="C474" s="126" t="s">
        <v>3257</v>
      </c>
      <c r="D474" s="127" t="s">
        <v>3258</v>
      </c>
      <c r="E474" s="128" t="s">
        <v>54</v>
      </c>
      <c r="F474" s="129" t="s">
        <v>27</v>
      </c>
      <c r="G474" s="130" t="s">
        <v>75</v>
      </c>
      <c r="H474" s="131" t="s">
        <v>742</v>
      </c>
      <c r="I474" s="132" t="s">
        <v>49</v>
      </c>
      <c r="J474" s="147" t="s">
        <v>223</v>
      </c>
      <c r="K474" s="133">
        <v>1</v>
      </c>
      <c r="L474" s="134" t="str">
        <f>IF(ISERROR(VLOOKUP(K474,#REF!,2,FALSE))," ",VLOOKUP(K474,#REF!,2,FALSE))</f>
        <v xml:space="preserve"> </v>
      </c>
      <c r="M474" s="134" t="str">
        <f>IF(ISERROR(VLOOKUP(K474,#REF!,3,FALSE))," ",VLOOKUP(K474,#REF!,3,FALSE))</f>
        <v xml:space="preserve"> </v>
      </c>
      <c r="N474" s="135" t="s">
        <v>2554</v>
      </c>
      <c r="O474" s="136">
        <v>0</v>
      </c>
      <c r="P474" s="137" t="s">
        <v>2407</v>
      </c>
      <c r="Q474" s="138" t="s">
        <v>1336</v>
      </c>
      <c r="R474" s="137" t="s">
        <v>295</v>
      </c>
      <c r="S474" s="137" t="s">
        <v>79</v>
      </c>
      <c r="T474" s="139" t="s">
        <v>79</v>
      </c>
      <c r="U474" s="140" t="s">
        <v>79</v>
      </c>
      <c r="V474" s="165">
        <v>26438110</v>
      </c>
      <c r="W474" s="141">
        <v>0</v>
      </c>
      <c r="X474" s="142"/>
      <c r="Y474" s="148"/>
      <c r="Z474" s="260">
        <f t="shared" si="14"/>
        <v>26438110</v>
      </c>
      <c r="AA474" s="263">
        <v>8636449</v>
      </c>
      <c r="AB474" s="168">
        <v>44425</v>
      </c>
      <c r="AC474" s="168">
        <v>44431</v>
      </c>
      <c r="AD474" s="168">
        <v>44561</v>
      </c>
      <c r="AE474" s="143">
        <v>300</v>
      </c>
      <c r="AF474" s="143">
        <v>0</v>
      </c>
      <c r="AG474" s="170">
        <v>0</v>
      </c>
      <c r="AH474" s="171" t="s">
        <v>79</v>
      </c>
      <c r="AI474" s="169" t="s">
        <v>79</v>
      </c>
      <c r="AJ474" s="169" t="s">
        <v>79</v>
      </c>
      <c r="AK474" s="169" t="s">
        <v>79</v>
      </c>
      <c r="AL474" s="143" t="s">
        <v>79</v>
      </c>
      <c r="AM474" s="143" t="s">
        <v>79</v>
      </c>
      <c r="AN474" s="143" t="s">
        <v>2610</v>
      </c>
      <c r="AO474" s="143" t="s">
        <v>79</v>
      </c>
      <c r="AP474" s="144">
        <f t="shared" si="15"/>
        <v>0.32666665658021699</v>
      </c>
      <c r="AQ474" s="35"/>
      <c r="AR474" s="35"/>
      <c r="AS474" s="35"/>
      <c r="AT474" s="35"/>
      <c r="AU474" s="35"/>
      <c r="AV474" s="35"/>
    </row>
    <row r="475" spans="1:48" s="145" customFormat="1" ht="27.95" customHeight="1" x14ac:dyDescent="0.25">
      <c r="A475" s="126" t="s">
        <v>1827</v>
      </c>
      <c r="B475" s="126">
        <v>2021</v>
      </c>
      <c r="C475" s="126" t="s">
        <v>3259</v>
      </c>
      <c r="D475" s="127" t="s">
        <v>3260</v>
      </c>
      <c r="E475" s="128" t="s">
        <v>54</v>
      </c>
      <c r="F475" s="129" t="s">
        <v>27</v>
      </c>
      <c r="G475" s="130" t="s">
        <v>75</v>
      </c>
      <c r="H475" s="131" t="s">
        <v>743</v>
      </c>
      <c r="I475" s="132" t="s">
        <v>49</v>
      </c>
      <c r="J475" s="147" t="s">
        <v>223</v>
      </c>
      <c r="K475" s="133">
        <v>1</v>
      </c>
      <c r="L475" s="134" t="str">
        <f>IF(ISERROR(VLOOKUP(K475,#REF!,2,FALSE))," ",VLOOKUP(K475,#REF!,2,FALSE))</f>
        <v xml:space="preserve"> </v>
      </c>
      <c r="M475" s="134" t="str">
        <f>IF(ISERROR(VLOOKUP(K475,#REF!,3,FALSE))," ",VLOOKUP(K475,#REF!,3,FALSE))</f>
        <v xml:space="preserve"> </v>
      </c>
      <c r="N475" s="135" t="s">
        <v>2554</v>
      </c>
      <c r="O475" s="136">
        <v>0</v>
      </c>
      <c r="P475" s="137" t="s">
        <v>2408</v>
      </c>
      <c r="Q475" s="138" t="s">
        <v>1337</v>
      </c>
      <c r="R475" s="137" t="s">
        <v>295</v>
      </c>
      <c r="S475" s="137" t="s">
        <v>79</v>
      </c>
      <c r="T475" s="139" t="s">
        <v>79</v>
      </c>
      <c r="U475" s="140" t="s">
        <v>79</v>
      </c>
      <c r="V475" s="165">
        <v>45000000</v>
      </c>
      <c r="W475" s="141">
        <v>0</v>
      </c>
      <c r="X475" s="142"/>
      <c r="Y475" s="148"/>
      <c r="Z475" s="260">
        <f t="shared" si="14"/>
        <v>45000000</v>
      </c>
      <c r="AA475" s="263">
        <v>14700000</v>
      </c>
      <c r="AB475" s="168">
        <v>44426</v>
      </c>
      <c r="AC475" s="168">
        <v>44431</v>
      </c>
      <c r="AD475" s="168">
        <v>44561</v>
      </c>
      <c r="AE475" s="143">
        <v>300</v>
      </c>
      <c r="AF475" s="143">
        <v>0</v>
      </c>
      <c r="AG475" s="170">
        <v>0</v>
      </c>
      <c r="AH475" s="171" t="s">
        <v>79</v>
      </c>
      <c r="AI475" s="169" t="s">
        <v>79</v>
      </c>
      <c r="AJ475" s="169" t="s">
        <v>79</v>
      </c>
      <c r="AK475" s="169" t="s">
        <v>79</v>
      </c>
      <c r="AL475" s="143" t="s">
        <v>79</v>
      </c>
      <c r="AM475" s="143" t="s">
        <v>79</v>
      </c>
      <c r="AN475" s="143" t="s">
        <v>2610</v>
      </c>
      <c r="AO475" s="143" t="s">
        <v>79</v>
      </c>
      <c r="AP475" s="144">
        <f t="shared" si="15"/>
        <v>0.32666666666666666</v>
      </c>
      <c r="AQ475" s="35"/>
      <c r="AR475" s="35"/>
      <c r="AS475" s="35"/>
      <c r="AT475" s="35"/>
      <c r="AU475" s="35"/>
      <c r="AV475" s="35"/>
    </row>
    <row r="476" spans="1:48" s="145" customFormat="1" ht="27.95" customHeight="1" x14ac:dyDescent="0.25">
      <c r="A476" s="126" t="s">
        <v>1828</v>
      </c>
      <c r="B476" s="126">
        <v>2021</v>
      </c>
      <c r="C476" s="126" t="s">
        <v>3261</v>
      </c>
      <c r="D476" s="127" t="s">
        <v>3262</v>
      </c>
      <c r="E476" s="128" t="s">
        <v>54</v>
      </c>
      <c r="F476" s="129" t="s">
        <v>27</v>
      </c>
      <c r="G476" s="130" t="s">
        <v>75</v>
      </c>
      <c r="H476" s="131" t="s">
        <v>744</v>
      </c>
      <c r="I476" s="132" t="s">
        <v>49</v>
      </c>
      <c r="J476" s="147" t="s">
        <v>223</v>
      </c>
      <c r="K476" s="133">
        <v>27</v>
      </c>
      <c r="L476" s="134" t="str">
        <f>IF(ISERROR(VLOOKUP(K476,#REF!,2,FALSE))," ",VLOOKUP(K476,#REF!,2,FALSE))</f>
        <v xml:space="preserve"> </v>
      </c>
      <c r="M476" s="134" t="str">
        <f>IF(ISERROR(VLOOKUP(K476,#REF!,3,FALSE))," ",VLOOKUP(K476,#REF!,3,FALSE))</f>
        <v xml:space="preserve"> </v>
      </c>
      <c r="N476" s="135" t="s">
        <v>2569</v>
      </c>
      <c r="O476" s="136">
        <v>0</v>
      </c>
      <c r="P476" s="137" t="s">
        <v>2409</v>
      </c>
      <c r="Q476" s="138" t="s">
        <v>1338</v>
      </c>
      <c r="R476" s="137" t="s">
        <v>295</v>
      </c>
      <c r="S476" s="137" t="s">
        <v>79</v>
      </c>
      <c r="T476" s="139" t="s">
        <v>79</v>
      </c>
      <c r="U476" s="140" t="s">
        <v>79</v>
      </c>
      <c r="V476" s="165">
        <v>12500000</v>
      </c>
      <c r="W476" s="141">
        <v>0</v>
      </c>
      <c r="X476" s="142"/>
      <c r="Y476" s="148"/>
      <c r="Z476" s="260">
        <f t="shared" si="14"/>
        <v>12500000</v>
      </c>
      <c r="AA476" s="263">
        <v>7583333</v>
      </c>
      <c r="AB476" s="168">
        <v>44411</v>
      </c>
      <c r="AC476" s="168">
        <v>44412</v>
      </c>
      <c r="AD476" s="168">
        <v>44575</v>
      </c>
      <c r="AE476" s="143">
        <v>180</v>
      </c>
      <c r="AF476" s="143">
        <v>0</v>
      </c>
      <c r="AG476" s="170">
        <v>0</v>
      </c>
      <c r="AH476" s="171" t="s">
        <v>79</v>
      </c>
      <c r="AI476" s="169" t="s">
        <v>79</v>
      </c>
      <c r="AJ476" s="169" t="s">
        <v>79</v>
      </c>
      <c r="AK476" s="169" t="s">
        <v>79</v>
      </c>
      <c r="AL476" s="143" t="s">
        <v>79</v>
      </c>
      <c r="AM476" s="143" t="s">
        <v>79</v>
      </c>
      <c r="AN476" s="143" t="s">
        <v>2610</v>
      </c>
      <c r="AO476" s="143" t="s">
        <v>79</v>
      </c>
      <c r="AP476" s="144">
        <f t="shared" si="15"/>
        <v>0.60666664000000003</v>
      </c>
      <c r="AQ476" s="35"/>
      <c r="AR476" s="35"/>
      <c r="AS476" s="35"/>
      <c r="AT476" s="35"/>
      <c r="AU476" s="35"/>
      <c r="AV476" s="35"/>
    </row>
    <row r="477" spans="1:48" s="145" customFormat="1" ht="27.95" customHeight="1" x14ac:dyDescent="0.25">
      <c r="A477" s="126" t="s">
        <v>1829</v>
      </c>
      <c r="B477" s="126">
        <v>2021</v>
      </c>
      <c r="C477" s="126" t="s">
        <v>3263</v>
      </c>
      <c r="D477" s="127" t="s">
        <v>3264</v>
      </c>
      <c r="E477" s="128" t="s">
        <v>54</v>
      </c>
      <c r="F477" s="129" t="s">
        <v>27</v>
      </c>
      <c r="G477" s="130" t="s">
        <v>75</v>
      </c>
      <c r="H477" s="131" t="s">
        <v>745</v>
      </c>
      <c r="I477" s="132" t="s">
        <v>49</v>
      </c>
      <c r="J477" s="147" t="s">
        <v>223</v>
      </c>
      <c r="K477" s="133">
        <v>27</v>
      </c>
      <c r="L477" s="134" t="str">
        <f>IF(ISERROR(VLOOKUP(K477,#REF!,2,FALSE))," ",VLOOKUP(K477,#REF!,2,FALSE))</f>
        <v xml:space="preserve"> </v>
      </c>
      <c r="M477" s="134" t="str">
        <f>IF(ISERROR(VLOOKUP(K477,#REF!,3,FALSE))," ",VLOOKUP(K477,#REF!,3,FALSE))</f>
        <v xml:space="preserve"> </v>
      </c>
      <c r="N477" s="135" t="s">
        <v>2569</v>
      </c>
      <c r="O477" s="136">
        <v>0</v>
      </c>
      <c r="P477" s="137" t="s">
        <v>2410</v>
      </c>
      <c r="Q477" s="138" t="s">
        <v>1339</v>
      </c>
      <c r="R477" s="137" t="s">
        <v>295</v>
      </c>
      <c r="S477" s="137" t="s">
        <v>79</v>
      </c>
      <c r="T477" s="139" t="s">
        <v>79</v>
      </c>
      <c r="U477" s="140" t="s">
        <v>79</v>
      </c>
      <c r="V477" s="165">
        <v>12500000</v>
      </c>
      <c r="W477" s="141">
        <v>0</v>
      </c>
      <c r="X477" s="142"/>
      <c r="Y477" s="148"/>
      <c r="Z477" s="260">
        <f t="shared" si="14"/>
        <v>12500000</v>
      </c>
      <c r="AA477" s="263">
        <v>7583333</v>
      </c>
      <c r="AB477" s="168">
        <v>44427</v>
      </c>
      <c r="AC477" s="168">
        <v>44438</v>
      </c>
      <c r="AD477" s="168">
        <v>44561</v>
      </c>
      <c r="AE477" s="143">
        <v>150</v>
      </c>
      <c r="AF477" s="143">
        <v>0</v>
      </c>
      <c r="AG477" s="170">
        <v>0</v>
      </c>
      <c r="AH477" s="171" t="s">
        <v>79</v>
      </c>
      <c r="AI477" s="169" t="s">
        <v>79</v>
      </c>
      <c r="AJ477" s="169" t="s">
        <v>79</v>
      </c>
      <c r="AK477" s="169" t="s">
        <v>79</v>
      </c>
      <c r="AL477" s="143" t="s">
        <v>79</v>
      </c>
      <c r="AM477" s="143" t="s">
        <v>79</v>
      </c>
      <c r="AN477" s="143" t="s">
        <v>2610</v>
      </c>
      <c r="AO477" s="143" t="s">
        <v>79</v>
      </c>
      <c r="AP477" s="144">
        <f t="shared" si="15"/>
        <v>0.60666664000000003</v>
      </c>
      <c r="AQ477" s="35"/>
      <c r="AR477" s="35"/>
      <c r="AS477" s="35"/>
      <c r="AT477" s="35"/>
      <c r="AU477" s="35"/>
      <c r="AV477" s="35"/>
    </row>
    <row r="478" spans="1:48" s="145" customFormat="1" ht="27.95" customHeight="1" x14ac:dyDescent="0.25">
      <c r="A478" s="126" t="s">
        <v>1830</v>
      </c>
      <c r="B478" s="126">
        <v>2021</v>
      </c>
      <c r="C478" s="126" t="s">
        <v>3265</v>
      </c>
      <c r="D478" s="127" t="s">
        <v>3266</v>
      </c>
      <c r="E478" s="128" t="s">
        <v>54</v>
      </c>
      <c r="F478" s="129" t="s">
        <v>27</v>
      </c>
      <c r="G478" s="130" t="s">
        <v>75</v>
      </c>
      <c r="H478" s="131" t="s">
        <v>746</v>
      </c>
      <c r="I478" s="132" t="s">
        <v>49</v>
      </c>
      <c r="J478" s="147" t="s">
        <v>223</v>
      </c>
      <c r="K478" s="133">
        <v>27</v>
      </c>
      <c r="L478" s="134" t="str">
        <f>IF(ISERROR(VLOOKUP(K478,#REF!,2,FALSE))," ",VLOOKUP(K478,#REF!,2,FALSE))</f>
        <v xml:space="preserve"> </v>
      </c>
      <c r="M478" s="134" t="str">
        <f>IF(ISERROR(VLOOKUP(K478,#REF!,3,FALSE))," ",VLOOKUP(K478,#REF!,3,FALSE))</f>
        <v xml:space="preserve"> </v>
      </c>
      <c r="N478" s="135" t="s">
        <v>2569</v>
      </c>
      <c r="O478" s="136">
        <v>0</v>
      </c>
      <c r="P478" s="137" t="s">
        <v>2411</v>
      </c>
      <c r="Q478" s="138" t="s">
        <v>1340</v>
      </c>
      <c r="R478" s="137" t="s">
        <v>295</v>
      </c>
      <c r="S478" s="137" t="s">
        <v>79</v>
      </c>
      <c r="T478" s="139" t="s">
        <v>79</v>
      </c>
      <c r="U478" s="140" t="s">
        <v>79</v>
      </c>
      <c r="V478" s="165">
        <v>12500000</v>
      </c>
      <c r="W478" s="141">
        <v>0</v>
      </c>
      <c r="X478" s="142"/>
      <c r="Y478" s="148"/>
      <c r="Z478" s="260">
        <f t="shared" si="14"/>
        <v>12500000</v>
      </c>
      <c r="AA478" s="263">
        <v>7583333</v>
      </c>
      <c r="AB478" s="168">
        <v>44425</v>
      </c>
      <c r="AC478" s="168">
        <v>44438</v>
      </c>
      <c r="AD478" s="168">
        <v>44561</v>
      </c>
      <c r="AE478" s="143">
        <v>150</v>
      </c>
      <c r="AF478" s="143">
        <v>0</v>
      </c>
      <c r="AG478" s="170">
        <v>0</v>
      </c>
      <c r="AH478" s="171" t="s">
        <v>79</v>
      </c>
      <c r="AI478" s="169" t="s">
        <v>79</v>
      </c>
      <c r="AJ478" s="169" t="s">
        <v>79</v>
      </c>
      <c r="AK478" s="169" t="s">
        <v>79</v>
      </c>
      <c r="AL478" s="143" t="s">
        <v>79</v>
      </c>
      <c r="AM478" s="143" t="s">
        <v>79</v>
      </c>
      <c r="AN478" s="143" t="s">
        <v>2610</v>
      </c>
      <c r="AO478" s="143" t="s">
        <v>79</v>
      </c>
      <c r="AP478" s="144">
        <f t="shared" si="15"/>
        <v>0.60666664000000003</v>
      </c>
      <c r="AQ478" s="35"/>
      <c r="AR478" s="35"/>
      <c r="AS478" s="35"/>
      <c r="AT478" s="35"/>
      <c r="AU478" s="35"/>
      <c r="AV478" s="35"/>
    </row>
    <row r="479" spans="1:48" s="145" customFormat="1" ht="27.95" customHeight="1" x14ac:dyDescent="0.25">
      <c r="A479" s="126" t="s">
        <v>1831</v>
      </c>
      <c r="B479" s="126">
        <v>2021</v>
      </c>
      <c r="C479" s="126" t="s">
        <v>3267</v>
      </c>
      <c r="D479" s="127" t="s">
        <v>3268</v>
      </c>
      <c r="E479" s="128" t="s">
        <v>54</v>
      </c>
      <c r="F479" s="129" t="s">
        <v>27</v>
      </c>
      <c r="G479" s="130" t="s">
        <v>75</v>
      </c>
      <c r="H479" s="131" t="s">
        <v>747</v>
      </c>
      <c r="I479" s="132" t="s">
        <v>49</v>
      </c>
      <c r="J479" s="147" t="s">
        <v>223</v>
      </c>
      <c r="K479" s="133">
        <v>27</v>
      </c>
      <c r="L479" s="134" t="str">
        <f>IF(ISERROR(VLOOKUP(K479,#REF!,2,FALSE))," ",VLOOKUP(K479,#REF!,2,FALSE))</f>
        <v xml:space="preserve"> </v>
      </c>
      <c r="M479" s="134" t="str">
        <f>IF(ISERROR(VLOOKUP(K479,#REF!,3,FALSE))," ",VLOOKUP(K479,#REF!,3,FALSE))</f>
        <v xml:space="preserve"> </v>
      </c>
      <c r="N479" s="135" t="s">
        <v>2569</v>
      </c>
      <c r="O479" s="136">
        <v>0</v>
      </c>
      <c r="P479" s="137" t="s">
        <v>2412</v>
      </c>
      <c r="Q479" s="138" t="s">
        <v>1341</v>
      </c>
      <c r="R479" s="137" t="s">
        <v>295</v>
      </c>
      <c r="S479" s="137" t="s">
        <v>79</v>
      </c>
      <c r="T479" s="139" t="s">
        <v>79</v>
      </c>
      <c r="U479" s="140" t="s">
        <v>79</v>
      </c>
      <c r="V479" s="165">
        <v>12500000</v>
      </c>
      <c r="W479" s="141">
        <v>0</v>
      </c>
      <c r="X479" s="142"/>
      <c r="Y479" s="148"/>
      <c r="Z479" s="260">
        <f t="shared" si="14"/>
        <v>12500000</v>
      </c>
      <c r="AA479" s="263">
        <v>7583333</v>
      </c>
      <c r="AB479" s="168">
        <v>44425</v>
      </c>
      <c r="AC479" s="168">
        <v>44438</v>
      </c>
      <c r="AD479" s="168">
        <v>44561</v>
      </c>
      <c r="AE479" s="143">
        <v>150</v>
      </c>
      <c r="AF479" s="143">
        <v>0</v>
      </c>
      <c r="AG479" s="170">
        <v>0</v>
      </c>
      <c r="AH479" s="171" t="s">
        <v>79</v>
      </c>
      <c r="AI479" s="169" t="s">
        <v>79</v>
      </c>
      <c r="AJ479" s="169" t="s">
        <v>79</v>
      </c>
      <c r="AK479" s="169" t="s">
        <v>79</v>
      </c>
      <c r="AL479" s="143" t="s">
        <v>79</v>
      </c>
      <c r="AM479" s="143" t="s">
        <v>79</v>
      </c>
      <c r="AN479" s="143" t="s">
        <v>2610</v>
      </c>
      <c r="AO479" s="143" t="s">
        <v>79</v>
      </c>
      <c r="AP479" s="144">
        <f t="shared" si="15"/>
        <v>0.60666664000000003</v>
      </c>
      <c r="AQ479" s="35"/>
      <c r="AR479" s="35"/>
      <c r="AS479" s="35"/>
      <c r="AT479" s="35"/>
      <c r="AU479" s="35"/>
      <c r="AV479" s="35"/>
    </row>
    <row r="480" spans="1:48" s="145" customFormat="1" ht="27.95" customHeight="1" x14ac:dyDescent="0.25">
      <c r="A480" s="126" t="s">
        <v>1832</v>
      </c>
      <c r="B480" s="126">
        <v>2021</v>
      </c>
      <c r="C480" s="126" t="s">
        <v>3269</v>
      </c>
      <c r="D480" s="127" t="s">
        <v>3270</v>
      </c>
      <c r="E480" s="128" t="s">
        <v>54</v>
      </c>
      <c r="F480" s="129" t="s">
        <v>27</v>
      </c>
      <c r="G480" s="130" t="s">
        <v>75</v>
      </c>
      <c r="H480" s="131" t="s">
        <v>748</v>
      </c>
      <c r="I480" s="132" t="s">
        <v>49</v>
      </c>
      <c r="J480" s="147" t="s">
        <v>223</v>
      </c>
      <c r="K480" s="133">
        <v>27</v>
      </c>
      <c r="L480" s="134" t="str">
        <f>IF(ISERROR(VLOOKUP(K480,#REF!,2,FALSE))," ",VLOOKUP(K480,#REF!,2,FALSE))</f>
        <v xml:space="preserve"> </v>
      </c>
      <c r="M480" s="134" t="str">
        <f>IF(ISERROR(VLOOKUP(K480,#REF!,3,FALSE))," ",VLOOKUP(K480,#REF!,3,FALSE))</f>
        <v xml:space="preserve"> </v>
      </c>
      <c r="N480" s="135" t="s">
        <v>2569</v>
      </c>
      <c r="O480" s="136">
        <v>0</v>
      </c>
      <c r="P480" s="137" t="s">
        <v>2413</v>
      </c>
      <c r="Q480" s="138" t="s">
        <v>1342</v>
      </c>
      <c r="R480" s="137" t="s">
        <v>295</v>
      </c>
      <c r="S480" s="137" t="s">
        <v>79</v>
      </c>
      <c r="T480" s="139" t="s">
        <v>79</v>
      </c>
      <c r="U480" s="140" t="s">
        <v>79</v>
      </c>
      <c r="V480" s="165">
        <v>12500000</v>
      </c>
      <c r="W480" s="141">
        <v>0</v>
      </c>
      <c r="X480" s="142"/>
      <c r="Y480" s="148"/>
      <c r="Z480" s="260">
        <f t="shared" si="14"/>
        <v>12500000</v>
      </c>
      <c r="AA480" s="263">
        <v>7583333</v>
      </c>
      <c r="AB480" s="168">
        <v>44428</v>
      </c>
      <c r="AC480" s="168">
        <v>44438</v>
      </c>
      <c r="AD480" s="168">
        <v>44561</v>
      </c>
      <c r="AE480" s="143">
        <v>150</v>
      </c>
      <c r="AF480" s="143">
        <v>0</v>
      </c>
      <c r="AG480" s="170">
        <v>0</v>
      </c>
      <c r="AH480" s="171" t="s">
        <v>79</v>
      </c>
      <c r="AI480" s="169" t="s">
        <v>79</v>
      </c>
      <c r="AJ480" s="169" t="s">
        <v>79</v>
      </c>
      <c r="AK480" s="169" t="s">
        <v>79</v>
      </c>
      <c r="AL480" s="143" t="s">
        <v>79</v>
      </c>
      <c r="AM480" s="143" t="s">
        <v>79</v>
      </c>
      <c r="AN480" s="143" t="s">
        <v>2610</v>
      </c>
      <c r="AO480" s="143" t="s">
        <v>79</v>
      </c>
      <c r="AP480" s="144">
        <f t="shared" si="15"/>
        <v>0.60666664000000003</v>
      </c>
      <c r="AQ480" s="35"/>
      <c r="AR480" s="35"/>
      <c r="AS480" s="35"/>
      <c r="AT480" s="35"/>
      <c r="AU480" s="35"/>
      <c r="AV480" s="35"/>
    </row>
    <row r="481" spans="1:48" s="145" customFormat="1" ht="27.95" customHeight="1" x14ac:dyDescent="0.25">
      <c r="A481" s="126" t="s">
        <v>1833</v>
      </c>
      <c r="B481" s="126">
        <v>2021</v>
      </c>
      <c r="C481" s="126" t="s">
        <v>3271</v>
      </c>
      <c r="D481" s="127" t="s">
        <v>3272</v>
      </c>
      <c r="E481" s="128" t="s">
        <v>54</v>
      </c>
      <c r="F481" s="129" t="s">
        <v>27</v>
      </c>
      <c r="G481" s="130" t="s">
        <v>75</v>
      </c>
      <c r="H481" s="131" t="s">
        <v>749</v>
      </c>
      <c r="I481" s="132" t="s">
        <v>49</v>
      </c>
      <c r="J481" s="147" t="s">
        <v>223</v>
      </c>
      <c r="K481" s="133">
        <v>27</v>
      </c>
      <c r="L481" s="134" t="str">
        <f>IF(ISERROR(VLOOKUP(K481,#REF!,2,FALSE))," ",VLOOKUP(K481,#REF!,2,FALSE))</f>
        <v xml:space="preserve"> </v>
      </c>
      <c r="M481" s="134" t="str">
        <f>IF(ISERROR(VLOOKUP(K481,#REF!,3,FALSE))," ",VLOOKUP(K481,#REF!,3,FALSE))</f>
        <v xml:space="preserve"> </v>
      </c>
      <c r="N481" s="135" t="s">
        <v>2569</v>
      </c>
      <c r="O481" s="136">
        <v>0</v>
      </c>
      <c r="P481" s="137" t="s">
        <v>2414</v>
      </c>
      <c r="Q481" s="138" t="s">
        <v>1343</v>
      </c>
      <c r="R481" s="137" t="s">
        <v>295</v>
      </c>
      <c r="S481" s="137" t="s">
        <v>79</v>
      </c>
      <c r="T481" s="139" t="s">
        <v>79</v>
      </c>
      <c r="U481" s="140" t="s">
        <v>79</v>
      </c>
      <c r="V481" s="165">
        <v>12500000</v>
      </c>
      <c r="W481" s="141">
        <v>0</v>
      </c>
      <c r="X481" s="142"/>
      <c r="Y481" s="148"/>
      <c r="Z481" s="260">
        <f t="shared" si="14"/>
        <v>12500000</v>
      </c>
      <c r="AA481" s="263">
        <v>7583333</v>
      </c>
      <c r="AB481" s="168">
        <v>44426</v>
      </c>
      <c r="AC481" s="168">
        <v>44438</v>
      </c>
      <c r="AD481" s="168">
        <v>44561</v>
      </c>
      <c r="AE481" s="143">
        <v>150</v>
      </c>
      <c r="AF481" s="143">
        <v>0</v>
      </c>
      <c r="AG481" s="170">
        <v>0</v>
      </c>
      <c r="AH481" s="171" t="s">
        <v>79</v>
      </c>
      <c r="AI481" s="169" t="s">
        <v>79</v>
      </c>
      <c r="AJ481" s="169" t="s">
        <v>79</v>
      </c>
      <c r="AK481" s="169" t="s">
        <v>79</v>
      </c>
      <c r="AL481" s="143" t="s">
        <v>79</v>
      </c>
      <c r="AM481" s="143" t="s">
        <v>79</v>
      </c>
      <c r="AN481" s="143" t="s">
        <v>2610</v>
      </c>
      <c r="AO481" s="143" t="s">
        <v>79</v>
      </c>
      <c r="AP481" s="144">
        <f t="shared" si="15"/>
        <v>0.60666664000000003</v>
      </c>
      <c r="AQ481" s="35"/>
      <c r="AR481" s="35"/>
      <c r="AS481" s="35"/>
      <c r="AT481" s="35"/>
      <c r="AU481" s="35"/>
      <c r="AV481" s="35"/>
    </row>
    <row r="482" spans="1:48" s="145" customFormat="1" ht="27.95" customHeight="1" x14ac:dyDescent="0.25">
      <c r="A482" s="126" t="s">
        <v>1834</v>
      </c>
      <c r="B482" s="126">
        <v>2021</v>
      </c>
      <c r="C482" s="126" t="s">
        <v>3273</v>
      </c>
      <c r="D482" s="127" t="s">
        <v>3274</v>
      </c>
      <c r="E482" s="128" t="s">
        <v>54</v>
      </c>
      <c r="F482" s="129" t="s">
        <v>27</v>
      </c>
      <c r="G482" s="130" t="s">
        <v>75</v>
      </c>
      <c r="H482" s="131" t="s">
        <v>750</v>
      </c>
      <c r="I482" s="132" t="s">
        <v>49</v>
      </c>
      <c r="J482" s="147" t="s">
        <v>223</v>
      </c>
      <c r="K482" s="133">
        <v>27</v>
      </c>
      <c r="L482" s="134" t="str">
        <f>IF(ISERROR(VLOOKUP(K482,#REF!,2,FALSE))," ",VLOOKUP(K482,#REF!,2,FALSE))</f>
        <v xml:space="preserve"> </v>
      </c>
      <c r="M482" s="134" t="str">
        <f>IF(ISERROR(VLOOKUP(K482,#REF!,3,FALSE))," ",VLOOKUP(K482,#REF!,3,FALSE))</f>
        <v xml:space="preserve"> </v>
      </c>
      <c r="N482" s="135" t="s">
        <v>2569</v>
      </c>
      <c r="O482" s="136">
        <v>0</v>
      </c>
      <c r="P482" s="137" t="s">
        <v>2415</v>
      </c>
      <c r="Q482" s="138" t="s">
        <v>1344</v>
      </c>
      <c r="R482" s="137" t="s">
        <v>295</v>
      </c>
      <c r="S482" s="137" t="s">
        <v>79</v>
      </c>
      <c r="T482" s="139" t="s">
        <v>79</v>
      </c>
      <c r="U482" s="140" t="s">
        <v>79</v>
      </c>
      <c r="V482" s="165">
        <v>12500000</v>
      </c>
      <c r="W482" s="141">
        <v>0</v>
      </c>
      <c r="X482" s="142"/>
      <c r="Y482" s="148"/>
      <c r="Z482" s="260">
        <f t="shared" si="14"/>
        <v>12500000</v>
      </c>
      <c r="AA482" s="263">
        <v>7583333</v>
      </c>
      <c r="AB482" s="168">
        <v>44426</v>
      </c>
      <c r="AC482" s="168">
        <v>44438</v>
      </c>
      <c r="AD482" s="168">
        <v>44561</v>
      </c>
      <c r="AE482" s="143">
        <v>150</v>
      </c>
      <c r="AF482" s="143">
        <v>0</v>
      </c>
      <c r="AG482" s="170">
        <v>0</v>
      </c>
      <c r="AH482" s="171" t="s">
        <v>79</v>
      </c>
      <c r="AI482" s="169" t="s">
        <v>79</v>
      </c>
      <c r="AJ482" s="169" t="s">
        <v>79</v>
      </c>
      <c r="AK482" s="169" t="s">
        <v>79</v>
      </c>
      <c r="AL482" s="143" t="s">
        <v>79</v>
      </c>
      <c r="AM482" s="143" t="s">
        <v>79</v>
      </c>
      <c r="AN482" s="143" t="s">
        <v>2610</v>
      </c>
      <c r="AO482" s="143" t="s">
        <v>79</v>
      </c>
      <c r="AP482" s="144">
        <f t="shared" si="15"/>
        <v>0.60666664000000003</v>
      </c>
      <c r="AQ482" s="35"/>
      <c r="AR482" s="35"/>
      <c r="AS482" s="35"/>
      <c r="AT482" s="35"/>
      <c r="AU482" s="35"/>
      <c r="AV482" s="35"/>
    </row>
    <row r="483" spans="1:48" s="145" customFormat="1" ht="27.95" customHeight="1" x14ac:dyDescent="0.25">
      <c r="A483" s="126" t="s">
        <v>1835</v>
      </c>
      <c r="B483" s="126">
        <v>2021</v>
      </c>
      <c r="C483" s="126" t="s">
        <v>3275</v>
      </c>
      <c r="D483" s="127" t="s">
        <v>3276</v>
      </c>
      <c r="E483" s="128" t="s">
        <v>54</v>
      </c>
      <c r="F483" s="129" t="s">
        <v>27</v>
      </c>
      <c r="G483" s="130" t="s">
        <v>75</v>
      </c>
      <c r="H483" s="131" t="s">
        <v>751</v>
      </c>
      <c r="I483" s="132" t="s">
        <v>49</v>
      </c>
      <c r="J483" s="147" t="s">
        <v>223</v>
      </c>
      <c r="K483" s="133">
        <v>27</v>
      </c>
      <c r="L483" s="134" t="str">
        <f>IF(ISERROR(VLOOKUP(K483,#REF!,2,FALSE))," ",VLOOKUP(K483,#REF!,2,FALSE))</f>
        <v xml:space="preserve"> </v>
      </c>
      <c r="M483" s="134" t="str">
        <f>IF(ISERROR(VLOOKUP(K483,#REF!,3,FALSE))," ",VLOOKUP(K483,#REF!,3,FALSE))</f>
        <v xml:space="preserve"> </v>
      </c>
      <c r="N483" s="135" t="s">
        <v>2569</v>
      </c>
      <c r="O483" s="136">
        <v>0</v>
      </c>
      <c r="P483" s="137" t="s">
        <v>2416</v>
      </c>
      <c r="Q483" s="138" t="s">
        <v>1345</v>
      </c>
      <c r="R483" s="137" t="s">
        <v>295</v>
      </c>
      <c r="S483" s="137" t="s">
        <v>79</v>
      </c>
      <c r="T483" s="139" t="s">
        <v>79</v>
      </c>
      <c r="U483" s="140" t="s">
        <v>79</v>
      </c>
      <c r="V483" s="165">
        <v>12500000</v>
      </c>
      <c r="W483" s="141">
        <v>0</v>
      </c>
      <c r="X483" s="142"/>
      <c r="Y483" s="148"/>
      <c r="Z483" s="260">
        <f t="shared" si="14"/>
        <v>12500000</v>
      </c>
      <c r="AA483" s="263">
        <v>7583333</v>
      </c>
      <c r="AB483" s="168">
        <v>44431</v>
      </c>
      <c r="AC483" s="168">
        <v>44438</v>
      </c>
      <c r="AD483" s="168">
        <v>44561</v>
      </c>
      <c r="AE483" s="143">
        <v>150</v>
      </c>
      <c r="AF483" s="143">
        <v>0</v>
      </c>
      <c r="AG483" s="170">
        <v>0</v>
      </c>
      <c r="AH483" s="171" t="s">
        <v>79</v>
      </c>
      <c r="AI483" s="169" t="s">
        <v>79</v>
      </c>
      <c r="AJ483" s="169" t="s">
        <v>79</v>
      </c>
      <c r="AK483" s="169" t="s">
        <v>79</v>
      </c>
      <c r="AL483" s="143" t="s">
        <v>79</v>
      </c>
      <c r="AM483" s="143" t="s">
        <v>79</v>
      </c>
      <c r="AN483" s="143" t="s">
        <v>2610</v>
      </c>
      <c r="AO483" s="143" t="s">
        <v>79</v>
      </c>
      <c r="AP483" s="144">
        <f t="shared" si="15"/>
        <v>0.60666664000000003</v>
      </c>
      <c r="AQ483" s="35"/>
      <c r="AR483" s="35"/>
      <c r="AS483" s="35"/>
      <c r="AT483" s="35"/>
      <c r="AU483" s="35"/>
      <c r="AV483" s="35"/>
    </row>
    <row r="484" spans="1:48" s="145" customFormat="1" ht="27.95" customHeight="1" x14ac:dyDescent="0.25">
      <c r="A484" s="126" t="s">
        <v>1836</v>
      </c>
      <c r="B484" s="126">
        <v>2021</v>
      </c>
      <c r="C484" s="126" t="s">
        <v>3277</v>
      </c>
      <c r="D484" s="127" t="s">
        <v>3278</v>
      </c>
      <c r="E484" s="128" t="s">
        <v>52</v>
      </c>
      <c r="F484" s="129" t="s">
        <v>50</v>
      </c>
      <c r="G484" s="130" t="s">
        <v>79</v>
      </c>
      <c r="H484" s="131" t="s">
        <v>752</v>
      </c>
      <c r="I484" s="132" t="s">
        <v>49</v>
      </c>
      <c r="J484" s="147" t="s">
        <v>223</v>
      </c>
      <c r="K484" s="133">
        <v>57</v>
      </c>
      <c r="L484" s="134" t="str">
        <f>IF(ISERROR(VLOOKUP(K484,#REF!,2,FALSE))," ",VLOOKUP(K484,#REF!,2,FALSE))</f>
        <v xml:space="preserve"> </v>
      </c>
      <c r="M484" s="134" t="str">
        <f>IF(ISERROR(VLOOKUP(K484,#REF!,3,FALSE))," ",VLOOKUP(K484,#REF!,3,FALSE))</f>
        <v xml:space="preserve"> </v>
      </c>
      <c r="N484" s="135" t="s">
        <v>2553</v>
      </c>
      <c r="O484" s="136">
        <v>15</v>
      </c>
      <c r="P484" s="137" t="s">
        <v>2417</v>
      </c>
      <c r="Q484" s="138" t="s">
        <v>1346</v>
      </c>
      <c r="R484" s="137" t="s">
        <v>296</v>
      </c>
      <c r="S484" s="137" t="s">
        <v>79</v>
      </c>
      <c r="T484" s="139" t="s">
        <v>79</v>
      </c>
      <c r="U484" s="140" t="s">
        <v>79</v>
      </c>
      <c r="V484" s="165">
        <v>15633333</v>
      </c>
      <c r="W484" s="141">
        <v>-8133</v>
      </c>
      <c r="X484" s="142"/>
      <c r="Y484" s="148"/>
      <c r="Z484" s="260">
        <f t="shared" si="14"/>
        <v>15625200</v>
      </c>
      <c r="AA484" s="263">
        <v>15625200</v>
      </c>
      <c r="AB484" s="168">
        <v>44426</v>
      </c>
      <c r="AC484" s="168">
        <v>44433</v>
      </c>
      <c r="AD484" s="168">
        <v>44463</v>
      </c>
      <c r="AE484" s="143">
        <v>30</v>
      </c>
      <c r="AF484" s="143">
        <v>0</v>
      </c>
      <c r="AG484" s="170">
        <v>0</v>
      </c>
      <c r="AH484" s="171" t="s">
        <v>79</v>
      </c>
      <c r="AI484" s="169" t="s">
        <v>79</v>
      </c>
      <c r="AJ484" s="169" t="s">
        <v>79</v>
      </c>
      <c r="AK484" s="169" t="s">
        <v>79</v>
      </c>
      <c r="AL484" s="143" t="s">
        <v>79</v>
      </c>
      <c r="AM484" s="143" t="s">
        <v>79</v>
      </c>
      <c r="AN484" s="143" t="s">
        <v>2610</v>
      </c>
      <c r="AO484" s="143" t="s">
        <v>79</v>
      </c>
      <c r="AP484" s="144">
        <f t="shared" si="15"/>
        <v>1</v>
      </c>
      <c r="AQ484" s="35"/>
      <c r="AR484" s="35"/>
      <c r="AS484" s="35"/>
      <c r="AT484" s="35"/>
      <c r="AU484" s="35"/>
      <c r="AV484" s="35"/>
    </row>
    <row r="485" spans="1:48" s="145" customFormat="1" ht="27.95" customHeight="1" x14ac:dyDescent="0.25">
      <c r="A485" s="126" t="s">
        <v>1837</v>
      </c>
      <c r="B485" s="126">
        <v>2021</v>
      </c>
      <c r="C485" s="126" t="s">
        <v>3279</v>
      </c>
      <c r="D485" s="127" t="s">
        <v>3280</v>
      </c>
      <c r="E485" s="128" t="s">
        <v>64</v>
      </c>
      <c r="F485" s="129" t="s">
        <v>50</v>
      </c>
      <c r="G485" s="130" t="s">
        <v>79</v>
      </c>
      <c r="H485" s="131" t="s">
        <v>753</v>
      </c>
      <c r="I485" s="132" t="s">
        <v>49</v>
      </c>
      <c r="J485" s="147" t="s">
        <v>223</v>
      </c>
      <c r="K485" s="133">
        <v>27</v>
      </c>
      <c r="L485" s="134" t="str">
        <f>IF(ISERROR(VLOOKUP(K485,#REF!,2,FALSE))," ",VLOOKUP(K485,#REF!,2,FALSE))</f>
        <v xml:space="preserve"> </v>
      </c>
      <c r="M485" s="134" t="str">
        <f>IF(ISERROR(VLOOKUP(K485,#REF!,3,FALSE))," ",VLOOKUP(K485,#REF!,3,FALSE))</f>
        <v xml:space="preserve"> </v>
      </c>
      <c r="N485" s="135" t="s">
        <v>2569</v>
      </c>
      <c r="O485" s="136">
        <v>1</v>
      </c>
      <c r="P485" s="137" t="s">
        <v>2418</v>
      </c>
      <c r="Q485" s="138" t="s">
        <v>1347</v>
      </c>
      <c r="R485" s="137" t="s">
        <v>296</v>
      </c>
      <c r="S485" s="137" t="s">
        <v>79</v>
      </c>
      <c r="T485" s="139" t="s">
        <v>79</v>
      </c>
      <c r="U485" s="140" t="s">
        <v>79</v>
      </c>
      <c r="V485" s="165">
        <v>92151520</v>
      </c>
      <c r="W485" s="141">
        <v>0</v>
      </c>
      <c r="X485" s="142"/>
      <c r="Y485" s="148"/>
      <c r="Z485" s="260">
        <f t="shared" si="14"/>
        <v>92151520</v>
      </c>
      <c r="AA485" s="263">
        <v>46075760</v>
      </c>
      <c r="AB485" s="168">
        <v>44426</v>
      </c>
      <c r="AC485" s="168">
        <v>44432</v>
      </c>
      <c r="AD485" s="168">
        <v>44584</v>
      </c>
      <c r="AE485" s="143">
        <v>150</v>
      </c>
      <c r="AF485" s="143">
        <v>0</v>
      </c>
      <c r="AG485" s="170">
        <v>0</v>
      </c>
      <c r="AH485" s="171" t="s">
        <v>79</v>
      </c>
      <c r="AI485" s="169" t="s">
        <v>79</v>
      </c>
      <c r="AJ485" s="169" t="s">
        <v>79</v>
      </c>
      <c r="AK485" s="169" t="s">
        <v>79</v>
      </c>
      <c r="AL485" s="143" t="s">
        <v>79</v>
      </c>
      <c r="AM485" s="143" t="s">
        <v>79</v>
      </c>
      <c r="AN485" s="143" t="s">
        <v>2610</v>
      </c>
      <c r="AO485" s="143" t="s">
        <v>79</v>
      </c>
      <c r="AP485" s="144">
        <f t="shared" si="15"/>
        <v>0.5</v>
      </c>
      <c r="AQ485" s="35"/>
      <c r="AR485" s="35"/>
      <c r="AS485" s="35"/>
      <c r="AT485" s="35"/>
      <c r="AU485" s="35"/>
      <c r="AV485" s="35"/>
    </row>
    <row r="486" spans="1:48" s="145" customFormat="1" ht="27.95" customHeight="1" x14ac:dyDescent="0.25">
      <c r="A486" s="126" t="s">
        <v>1837</v>
      </c>
      <c r="B486" s="126">
        <v>2021</v>
      </c>
      <c r="C486" s="126" t="s">
        <v>3279</v>
      </c>
      <c r="D486" s="127" t="s">
        <v>3280</v>
      </c>
      <c r="E486" s="128" t="s">
        <v>64</v>
      </c>
      <c r="F486" s="129" t="s">
        <v>27</v>
      </c>
      <c r="G486" s="130" t="s">
        <v>64</v>
      </c>
      <c r="H486" s="131" t="s">
        <v>753</v>
      </c>
      <c r="I486" s="132" t="s">
        <v>49</v>
      </c>
      <c r="J486" s="147" t="s">
        <v>223</v>
      </c>
      <c r="K486" s="133">
        <v>38</v>
      </c>
      <c r="L486" s="134" t="str">
        <f>IF(ISERROR(VLOOKUP(K486,#REF!,2,FALSE))," ",VLOOKUP(K486,#REF!,2,FALSE))</f>
        <v xml:space="preserve"> </v>
      </c>
      <c r="M486" s="134" t="str">
        <f>IF(ISERROR(VLOOKUP(K486,#REF!,3,FALSE))," ",VLOOKUP(K486,#REF!,3,FALSE))</f>
        <v xml:space="preserve"> </v>
      </c>
      <c r="N486" s="135" t="s">
        <v>2570</v>
      </c>
      <c r="O486" s="136">
        <v>1</v>
      </c>
      <c r="P486" s="137" t="s">
        <v>2418</v>
      </c>
      <c r="Q486" s="138" t="s">
        <v>1347</v>
      </c>
      <c r="R486" s="137" t="s">
        <v>296</v>
      </c>
      <c r="S486" s="137" t="s">
        <v>79</v>
      </c>
      <c r="T486" s="139" t="s">
        <v>79</v>
      </c>
      <c r="U486" s="140" t="s">
        <v>79</v>
      </c>
      <c r="V486" s="165">
        <v>503343520</v>
      </c>
      <c r="W486" s="141">
        <v>0</v>
      </c>
      <c r="X486" s="142"/>
      <c r="Y486" s="148"/>
      <c r="Z486" s="260">
        <f t="shared" si="14"/>
        <v>503343520</v>
      </c>
      <c r="AA486" s="263">
        <v>73023248</v>
      </c>
      <c r="AB486" s="168">
        <v>44426</v>
      </c>
      <c r="AC486" s="168">
        <v>44432</v>
      </c>
      <c r="AD486" s="168">
        <v>44584</v>
      </c>
      <c r="AE486" s="143">
        <v>150</v>
      </c>
      <c r="AF486" s="143">
        <v>0</v>
      </c>
      <c r="AG486" s="170">
        <v>0</v>
      </c>
      <c r="AH486" s="171" t="s">
        <v>79</v>
      </c>
      <c r="AI486" s="169" t="s">
        <v>79</v>
      </c>
      <c r="AJ486" s="169" t="s">
        <v>79</v>
      </c>
      <c r="AK486" s="169" t="s">
        <v>79</v>
      </c>
      <c r="AL486" s="143" t="s">
        <v>79</v>
      </c>
      <c r="AM486" s="143" t="s">
        <v>79</v>
      </c>
      <c r="AN486" s="143" t="s">
        <v>2610</v>
      </c>
      <c r="AO486" s="143" t="s">
        <v>79</v>
      </c>
      <c r="AP486" s="144">
        <f t="shared" si="15"/>
        <v>0.14507636454721817</v>
      </c>
      <c r="AQ486" s="35"/>
      <c r="AR486" s="35"/>
      <c r="AS486" s="35"/>
      <c r="AT486" s="35"/>
      <c r="AU486" s="35"/>
      <c r="AV486" s="35"/>
    </row>
    <row r="487" spans="1:48" s="145" customFormat="1" ht="27.95" customHeight="1" x14ac:dyDescent="0.25">
      <c r="A487" s="126" t="s">
        <v>1838</v>
      </c>
      <c r="B487" s="126">
        <v>2021</v>
      </c>
      <c r="C487" s="126" t="s">
        <v>3281</v>
      </c>
      <c r="D487" s="127" t="s">
        <v>3282</v>
      </c>
      <c r="E487" s="128" t="s">
        <v>54</v>
      </c>
      <c r="F487" s="129" t="s">
        <v>27</v>
      </c>
      <c r="G487" s="130" t="s">
        <v>75</v>
      </c>
      <c r="H487" s="131" t="s">
        <v>754</v>
      </c>
      <c r="I487" s="132" t="s">
        <v>49</v>
      </c>
      <c r="J487" s="147" t="s">
        <v>223</v>
      </c>
      <c r="K487" s="133">
        <v>6</v>
      </c>
      <c r="L487" s="134" t="str">
        <f>IF(ISERROR(VLOOKUP(K487,#REF!,2,FALSE))," ",VLOOKUP(K487,#REF!,2,FALSE))</f>
        <v xml:space="preserve"> </v>
      </c>
      <c r="M487" s="134" t="str">
        <f>IF(ISERROR(VLOOKUP(K487,#REF!,3,FALSE))," ",VLOOKUP(K487,#REF!,3,FALSE))</f>
        <v xml:space="preserve"> </v>
      </c>
      <c r="N487" s="135" t="s">
        <v>2564</v>
      </c>
      <c r="O487" s="136">
        <v>0</v>
      </c>
      <c r="P487" s="137" t="s">
        <v>2419</v>
      </c>
      <c r="Q487" s="138" t="s">
        <v>1348</v>
      </c>
      <c r="R487" s="137" t="s">
        <v>295</v>
      </c>
      <c r="S487" s="137" t="s">
        <v>79</v>
      </c>
      <c r="T487" s="139" t="s">
        <v>79</v>
      </c>
      <c r="U487" s="140" t="s">
        <v>79</v>
      </c>
      <c r="V487" s="165">
        <v>19665000</v>
      </c>
      <c r="W487" s="141">
        <v>-14129667</v>
      </c>
      <c r="X487" s="142"/>
      <c r="Y487" s="148"/>
      <c r="Z487" s="260">
        <f t="shared" si="14"/>
        <v>5535333</v>
      </c>
      <c r="AA487" s="263">
        <v>5098333</v>
      </c>
      <c r="AB487" s="168">
        <v>44428</v>
      </c>
      <c r="AC487" s="168">
        <v>44434</v>
      </c>
      <c r="AD487" s="168">
        <v>44561</v>
      </c>
      <c r="AE487" s="143">
        <v>135</v>
      </c>
      <c r="AF487" s="143">
        <v>0</v>
      </c>
      <c r="AG487" s="170">
        <v>0</v>
      </c>
      <c r="AH487" s="171" t="s">
        <v>79</v>
      </c>
      <c r="AI487" s="169" t="s">
        <v>79</v>
      </c>
      <c r="AJ487" s="169" t="s">
        <v>79</v>
      </c>
      <c r="AK487" s="169" t="s">
        <v>79</v>
      </c>
      <c r="AL487" s="143" t="s">
        <v>79</v>
      </c>
      <c r="AM487" s="143" t="s">
        <v>79</v>
      </c>
      <c r="AN487" s="143" t="s">
        <v>2610</v>
      </c>
      <c r="AO487" s="143" t="s">
        <v>79</v>
      </c>
      <c r="AP487" s="144">
        <f t="shared" si="15"/>
        <v>0.92105262682479994</v>
      </c>
      <c r="AQ487" s="35"/>
      <c r="AR487" s="35"/>
      <c r="AS487" s="35"/>
      <c r="AT487" s="35"/>
      <c r="AU487" s="35"/>
      <c r="AV487" s="35"/>
    </row>
    <row r="488" spans="1:48" s="145" customFormat="1" ht="27.95" customHeight="1" x14ac:dyDescent="0.25">
      <c r="A488" s="126" t="s">
        <v>1838</v>
      </c>
      <c r="B488" s="126">
        <v>2021</v>
      </c>
      <c r="C488" s="126" t="s">
        <v>3281</v>
      </c>
      <c r="D488" s="127" t="s">
        <v>3282</v>
      </c>
      <c r="E488" s="128" t="s">
        <v>54</v>
      </c>
      <c r="F488" s="129" t="s">
        <v>27</v>
      </c>
      <c r="G488" s="130" t="s">
        <v>75</v>
      </c>
      <c r="H488" s="131" t="s">
        <v>755</v>
      </c>
      <c r="I488" s="132" t="s">
        <v>49</v>
      </c>
      <c r="J488" s="147" t="s">
        <v>223</v>
      </c>
      <c r="K488" s="133">
        <v>6</v>
      </c>
      <c r="L488" s="134" t="str">
        <f>IF(ISERROR(VLOOKUP(K488,#REF!,2,FALSE))," ",VLOOKUP(K488,#REF!,2,FALSE))</f>
        <v xml:space="preserve"> </v>
      </c>
      <c r="M488" s="134" t="str">
        <f>IF(ISERROR(VLOOKUP(K488,#REF!,3,FALSE))," ",VLOOKUP(K488,#REF!,3,FALSE))</f>
        <v xml:space="preserve"> </v>
      </c>
      <c r="N488" s="135" t="s">
        <v>2564</v>
      </c>
      <c r="O488" s="136">
        <v>0</v>
      </c>
      <c r="P488" s="137" t="s">
        <v>2420</v>
      </c>
      <c r="Q488" s="138" t="s">
        <v>1349</v>
      </c>
      <c r="R488" s="137" t="s">
        <v>295</v>
      </c>
      <c r="S488" s="137" t="s">
        <v>79</v>
      </c>
      <c r="T488" s="139" t="s">
        <v>79</v>
      </c>
      <c r="U488" s="140" t="s">
        <v>79</v>
      </c>
      <c r="V488" s="165">
        <v>14129667</v>
      </c>
      <c r="W488" s="141">
        <v>0</v>
      </c>
      <c r="X488" s="142"/>
      <c r="Y488" s="148"/>
      <c r="Z488" s="260">
        <f t="shared" si="14"/>
        <v>14129667</v>
      </c>
      <c r="AA488" s="263">
        <v>8157333</v>
      </c>
      <c r="AB488" s="168">
        <v>44428</v>
      </c>
      <c r="AC488" s="168">
        <v>44434</v>
      </c>
      <c r="AD488" s="168">
        <v>44561</v>
      </c>
      <c r="AE488" s="143">
        <v>135</v>
      </c>
      <c r="AF488" s="143">
        <v>0</v>
      </c>
      <c r="AG488" s="170">
        <v>0</v>
      </c>
      <c r="AH488" s="171" t="s">
        <v>79</v>
      </c>
      <c r="AI488" s="169" t="s">
        <v>79</v>
      </c>
      <c r="AJ488" s="169" t="s">
        <v>79</v>
      </c>
      <c r="AK488" s="169" t="s">
        <v>79</v>
      </c>
      <c r="AL488" s="143" t="s">
        <v>79</v>
      </c>
      <c r="AM488" s="143" t="s">
        <v>79</v>
      </c>
      <c r="AN488" s="143" t="s">
        <v>2610</v>
      </c>
      <c r="AO488" s="143" t="s">
        <v>79</v>
      </c>
      <c r="AP488" s="144">
        <f t="shared" si="15"/>
        <v>0.57731955041827954</v>
      </c>
      <c r="AQ488" s="35"/>
      <c r="AR488" s="35"/>
      <c r="AS488" s="35"/>
      <c r="AT488" s="35"/>
      <c r="AU488" s="35"/>
      <c r="AV488" s="35"/>
    </row>
    <row r="489" spans="1:48" s="145" customFormat="1" ht="27.95" customHeight="1" x14ac:dyDescent="0.25">
      <c r="A489" s="126" t="s">
        <v>1839</v>
      </c>
      <c r="B489" s="126">
        <v>2021</v>
      </c>
      <c r="C489" s="126" t="s">
        <v>3283</v>
      </c>
      <c r="D489" s="127" t="s">
        <v>3284</v>
      </c>
      <c r="E489" s="128" t="s">
        <v>54</v>
      </c>
      <c r="F489" s="129" t="s">
        <v>27</v>
      </c>
      <c r="G489" s="130" t="s">
        <v>75</v>
      </c>
      <c r="H489" s="131" t="s">
        <v>756</v>
      </c>
      <c r="I489" s="132" t="s">
        <v>49</v>
      </c>
      <c r="J489" s="147" t="s">
        <v>223</v>
      </c>
      <c r="K489" s="133">
        <v>45</v>
      </c>
      <c r="L489" s="134" t="str">
        <f>IF(ISERROR(VLOOKUP(K489,#REF!,2,FALSE))," ",VLOOKUP(K489,#REF!,2,FALSE))</f>
        <v xml:space="preserve"> </v>
      </c>
      <c r="M489" s="134" t="str">
        <f>IF(ISERROR(VLOOKUP(K489,#REF!,3,FALSE))," ",VLOOKUP(K489,#REF!,3,FALSE))</f>
        <v xml:space="preserve"> </v>
      </c>
      <c r="N489" s="135" t="s">
        <v>2594</v>
      </c>
      <c r="O489" s="136">
        <v>0</v>
      </c>
      <c r="P489" s="137" t="s">
        <v>2421</v>
      </c>
      <c r="Q489" s="138" t="s">
        <v>1350</v>
      </c>
      <c r="R489" s="137" t="s">
        <v>295</v>
      </c>
      <c r="S489" s="137" t="s">
        <v>79</v>
      </c>
      <c r="T489" s="139" t="s">
        <v>79</v>
      </c>
      <c r="U489" s="140" t="s">
        <v>79</v>
      </c>
      <c r="V489" s="165">
        <v>35090000</v>
      </c>
      <c r="W489" s="141">
        <v>0</v>
      </c>
      <c r="X489" s="142"/>
      <c r="Y489" s="148"/>
      <c r="Z489" s="260">
        <f t="shared" si="14"/>
        <v>35090000</v>
      </c>
      <c r="AA489" s="263">
        <v>19352667</v>
      </c>
      <c r="AB489" s="168">
        <v>44428</v>
      </c>
      <c r="AC489" s="168">
        <v>44438</v>
      </c>
      <c r="AD489" s="168">
        <v>44561</v>
      </c>
      <c r="AE489" s="143">
        <v>165</v>
      </c>
      <c r="AF489" s="143">
        <v>0</v>
      </c>
      <c r="AG489" s="170">
        <v>0</v>
      </c>
      <c r="AH489" s="171" t="s">
        <v>79</v>
      </c>
      <c r="AI489" s="169" t="s">
        <v>79</v>
      </c>
      <c r="AJ489" s="169" t="s">
        <v>79</v>
      </c>
      <c r="AK489" s="169" t="s">
        <v>79</v>
      </c>
      <c r="AL489" s="143" t="s">
        <v>79</v>
      </c>
      <c r="AM489" s="143" t="s">
        <v>79</v>
      </c>
      <c r="AN489" s="143" t="s">
        <v>2610</v>
      </c>
      <c r="AO489" s="143" t="s">
        <v>79</v>
      </c>
      <c r="AP489" s="144">
        <f t="shared" si="15"/>
        <v>0.55151516101453402</v>
      </c>
      <c r="AQ489" s="35"/>
      <c r="AR489" s="35"/>
      <c r="AS489" s="35"/>
      <c r="AT489" s="35"/>
      <c r="AU489" s="35"/>
      <c r="AV489" s="35"/>
    </row>
    <row r="490" spans="1:48" s="145" customFormat="1" ht="27.95" customHeight="1" x14ac:dyDescent="0.25">
      <c r="A490" s="126" t="s">
        <v>1840</v>
      </c>
      <c r="B490" s="126">
        <v>2021</v>
      </c>
      <c r="C490" s="126" t="s">
        <v>3285</v>
      </c>
      <c r="D490" s="127" t="s">
        <v>3286</v>
      </c>
      <c r="E490" s="128" t="s">
        <v>54</v>
      </c>
      <c r="F490" s="129" t="s">
        <v>27</v>
      </c>
      <c r="G490" s="130" t="s">
        <v>75</v>
      </c>
      <c r="H490" s="131" t="s">
        <v>757</v>
      </c>
      <c r="I490" s="132" t="s">
        <v>49</v>
      </c>
      <c r="J490" s="147" t="s">
        <v>223</v>
      </c>
      <c r="K490" s="133">
        <v>27</v>
      </c>
      <c r="L490" s="134" t="str">
        <f>IF(ISERROR(VLOOKUP(K490,#REF!,2,FALSE))," ",VLOOKUP(K490,#REF!,2,FALSE))</f>
        <v xml:space="preserve"> </v>
      </c>
      <c r="M490" s="134" t="str">
        <f>IF(ISERROR(VLOOKUP(K490,#REF!,3,FALSE))," ",VLOOKUP(K490,#REF!,3,FALSE))</f>
        <v xml:space="preserve"> </v>
      </c>
      <c r="N490" s="135" t="s">
        <v>2569</v>
      </c>
      <c r="O490" s="136">
        <v>0</v>
      </c>
      <c r="P490" s="137" t="s">
        <v>2422</v>
      </c>
      <c r="Q490" s="138" t="s">
        <v>1351</v>
      </c>
      <c r="R490" s="137" t="s">
        <v>295</v>
      </c>
      <c r="S490" s="137" t="s">
        <v>79</v>
      </c>
      <c r="T490" s="139" t="s">
        <v>79</v>
      </c>
      <c r="U490" s="140" t="s">
        <v>79</v>
      </c>
      <c r="V490" s="165">
        <v>12500000</v>
      </c>
      <c r="W490" s="141">
        <v>0</v>
      </c>
      <c r="X490" s="142"/>
      <c r="Y490" s="148"/>
      <c r="Z490" s="260">
        <f t="shared" si="14"/>
        <v>12500000</v>
      </c>
      <c r="AA490" s="263">
        <v>7583333</v>
      </c>
      <c r="AB490" s="168">
        <v>44432</v>
      </c>
      <c r="AC490" s="168">
        <v>44438</v>
      </c>
      <c r="AD490" s="168">
        <v>44561</v>
      </c>
      <c r="AE490" s="143">
        <v>150</v>
      </c>
      <c r="AF490" s="143">
        <v>0</v>
      </c>
      <c r="AG490" s="170">
        <v>0</v>
      </c>
      <c r="AH490" s="171" t="s">
        <v>79</v>
      </c>
      <c r="AI490" s="169" t="s">
        <v>79</v>
      </c>
      <c r="AJ490" s="169" t="s">
        <v>79</v>
      </c>
      <c r="AK490" s="169" t="s">
        <v>79</v>
      </c>
      <c r="AL490" s="143" t="s">
        <v>79</v>
      </c>
      <c r="AM490" s="143" t="s">
        <v>79</v>
      </c>
      <c r="AN490" s="143" t="s">
        <v>2610</v>
      </c>
      <c r="AO490" s="143" t="s">
        <v>79</v>
      </c>
      <c r="AP490" s="144">
        <f t="shared" si="15"/>
        <v>0.60666664000000003</v>
      </c>
      <c r="AQ490" s="35"/>
      <c r="AR490" s="35"/>
      <c r="AS490" s="35"/>
      <c r="AT490" s="35"/>
      <c r="AU490" s="35"/>
      <c r="AV490" s="35"/>
    </row>
    <row r="491" spans="1:48" s="145" customFormat="1" ht="27.95" customHeight="1" x14ac:dyDescent="0.25">
      <c r="A491" s="126" t="s">
        <v>1841</v>
      </c>
      <c r="B491" s="126">
        <v>2021</v>
      </c>
      <c r="C491" s="126" t="s">
        <v>3287</v>
      </c>
      <c r="D491" s="127" t="s">
        <v>3288</v>
      </c>
      <c r="E491" s="128" t="s">
        <v>54</v>
      </c>
      <c r="F491" s="129" t="s">
        <v>27</v>
      </c>
      <c r="G491" s="130" t="s">
        <v>75</v>
      </c>
      <c r="H491" s="131" t="s">
        <v>758</v>
      </c>
      <c r="I491" s="132" t="s">
        <v>49</v>
      </c>
      <c r="J491" s="147" t="s">
        <v>223</v>
      </c>
      <c r="K491" s="133">
        <v>27</v>
      </c>
      <c r="L491" s="134" t="str">
        <f>IF(ISERROR(VLOOKUP(K491,#REF!,2,FALSE))," ",VLOOKUP(K491,#REF!,2,FALSE))</f>
        <v xml:space="preserve"> </v>
      </c>
      <c r="M491" s="134" t="str">
        <f>IF(ISERROR(VLOOKUP(K491,#REF!,3,FALSE))," ",VLOOKUP(K491,#REF!,3,FALSE))</f>
        <v xml:space="preserve"> </v>
      </c>
      <c r="N491" s="135" t="s">
        <v>2569</v>
      </c>
      <c r="O491" s="136">
        <v>0</v>
      </c>
      <c r="P491" s="137" t="s">
        <v>2423</v>
      </c>
      <c r="Q491" s="138" t="s">
        <v>1352</v>
      </c>
      <c r="R491" s="137" t="s">
        <v>295</v>
      </c>
      <c r="S491" s="137" t="s">
        <v>79</v>
      </c>
      <c r="T491" s="139" t="s">
        <v>79</v>
      </c>
      <c r="U491" s="140" t="s">
        <v>79</v>
      </c>
      <c r="V491" s="165">
        <v>12500000</v>
      </c>
      <c r="W491" s="141">
        <v>0</v>
      </c>
      <c r="X491" s="142"/>
      <c r="Y491" s="148"/>
      <c r="Z491" s="260">
        <f t="shared" si="14"/>
        <v>12500000</v>
      </c>
      <c r="AA491" s="263">
        <v>7583333</v>
      </c>
      <c r="AB491" s="168">
        <v>44431</v>
      </c>
      <c r="AC491" s="168">
        <v>44438</v>
      </c>
      <c r="AD491" s="168">
        <v>44561</v>
      </c>
      <c r="AE491" s="143">
        <v>150</v>
      </c>
      <c r="AF491" s="143">
        <v>0</v>
      </c>
      <c r="AG491" s="170">
        <v>0</v>
      </c>
      <c r="AH491" s="171" t="s">
        <v>79</v>
      </c>
      <c r="AI491" s="169" t="s">
        <v>79</v>
      </c>
      <c r="AJ491" s="169" t="s">
        <v>79</v>
      </c>
      <c r="AK491" s="169" t="s">
        <v>79</v>
      </c>
      <c r="AL491" s="143" t="s">
        <v>79</v>
      </c>
      <c r="AM491" s="143" t="s">
        <v>79</v>
      </c>
      <c r="AN491" s="143" t="s">
        <v>2610</v>
      </c>
      <c r="AO491" s="143" t="s">
        <v>79</v>
      </c>
      <c r="AP491" s="144">
        <f t="shared" si="15"/>
        <v>0.60666664000000003</v>
      </c>
      <c r="AQ491" s="35"/>
      <c r="AR491" s="35"/>
      <c r="AS491" s="35"/>
      <c r="AT491" s="35"/>
      <c r="AU491" s="35"/>
      <c r="AV491" s="35"/>
    </row>
    <row r="492" spans="1:48" s="145" customFormat="1" ht="27.95" customHeight="1" x14ac:dyDescent="0.25">
      <c r="A492" s="126" t="s">
        <v>1842</v>
      </c>
      <c r="B492" s="126">
        <v>2021</v>
      </c>
      <c r="C492" s="126" t="s">
        <v>3289</v>
      </c>
      <c r="D492" s="127" t="s">
        <v>3290</v>
      </c>
      <c r="E492" s="128" t="s">
        <v>54</v>
      </c>
      <c r="F492" s="129" t="s">
        <v>27</v>
      </c>
      <c r="G492" s="130" t="s">
        <v>75</v>
      </c>
      <c r="H492" s="131" t="s">
        <v>759</v>
      </c>
      <c r="I492" s="132" t="s">
        <v>49</v>
      </c>
      <c r="J492" s="147" t="s">
        <v>223</v>
      </c>
      <c r="K492" s="133">
        <v>27</v>
      </c>
      <c r="L492" s="134" t="str">
        <f>IF(ISERROR(VLOOKUP(K492,#REF!,2,FALSE))," ",VLOOKUP(K492,#REF!,2,FALSE))</f>
        <v xml:space="preserve"> </v>
      </c>
      <c r="M492" s="134" t="str">
        <f>IF(ISERROR(VLOOKUP(K492,#REF!,3,FALSE))," ",VLOOKUP(K492,#REF!,3,FALSE))</f>
        <v xml:space="preserve"> </v>
      </c>
      <c r="N492" s="135" t="s">
        <v>2569</v>
      </c>
      <c r="O492" s="136">
        <v>0</v>
      </c>
      <c r="P492" s="137" t="s">
        <v>2424</v>
      </c>
      <c r="Q492" s="138" t="s">
        <v>1353</v>
      </c>
      <c r="R492" s="137" t="s">
        <v>295</v>
      </c>
      <c r="S492" s="137" t="s">
        <v>79</v>
      </c>
      <c r="T492" s="139" t="s">
        <v>79</v>
      </c>
      <c r="U492" s="140" t="s">
        <v>79</v>
      </c>
      <c r="V492" s="165">
        <v>12500000</v>
      </c>
      <c r="W492" s="141">
        <v>0</v>
      </c>
      <c r="X492" s="142"/>
      <c r="Y492" s="148"/>
      <c r="Z492" s="260">
        <f t="shared" si="14"/>
        <v>12500000</v>
      </c>
      <c r="AA492" s="263">
        <v>7583333</v>
      </c>
      <c r="AB492" s="168">
        <v>44431</v>
      </c>
      <c r="AC492" s="168">
        <v>44438</v>
      </c>
      <c r="AD492" s="168">
        <v>44561</v>
      </c>
      <c r="AE492" s="143">
        <v>150</v>
      </c>
      <c r="AF492" s="143">
        <v>0</v>
      </c>
      <c r="AG492" s="170">
        <v>0</v>
      </c>
      <c r="AH492" s="171" t="s">
        <v>79</v>
      </c>
      <c r="AI492" s="169" t="s">
        <v>79</v>
      </c>
      <c r="AJ492" s="169" t="s">
        <v>79</v>
      </c>
      <c r="AK492" s="169" t="s">
        <v>79</v>
      </c>
      <c r="AL492" s="143" t="s">
        <v>79</v>
      </c>
      <c r="AM492" s="143" t="s">
        <v>79</v>
      </c>
      <c r="AN492" s="143" t="s">
        <v>2610</v>
      </c>
      <c r="AO492" s="143" t="s">
        <v>79</v>
      </c>
      <c r="AP492" s="144">
        <f t="shared" si="15"/>
        <v>0.60666664000000003</v>
      </c>
      <c r="AQ492" s="35"/>
      <c r="AR492" s="35"/>
      <c r="AS492" s="35"/>
      <c r="AT492" s="35"/>
      <c r="AU492" s="35"/>
      <c r="AV492" s="35"/>
    </row>
    <row r="493" spans="1:48" s="145" customFormat="1" ht="27.95" customHeight="1" x14ac:dyDescent="0.25">
      <c r="A493" s="126" t="s">
        <v>1843</v>
      </c>
      <c r="B493" s="126">
        <v>2021</v>
      </c>
      <c r="C493" s="126" t="s">
        <v>3291</v>
      </c>
      <c r="D493" s="127" t="s">
        <v>3292</v>
      </c>
      <c r="E493" s="128" t="s">
        <v>54</v>
      </c>
      <c r="F493" s="129" t="s">
        <v>27</v>
      </c>
      <c r="G493" s="130" t="s">
        <v>75</v>
      </c>
      <c r="H493" s="131" t="s">
        <v>760</v>
      </c>
      <c r="I493" s="132" t="s">
        <v>49</v>
      </c>
      <c r="J493" s="147" t="s">
        <v>223</v>
      </c>
      <c r="K493" s="133">
        <v>27</v>
      </c>
      <c r="L493" s="134" t="str">
        <f>IF(ISERROR(VLOOKUP(K493,#REF!,2,FALSE))," ",VLOOKUP(K493,#REF!,2,FALSE))</f>
        <v xml:space="preserve"> </v>
      </c>
      <c r="M493" s="134" t="str">
        <f>IF(ISERROR(VLOOKUP(K493,#REF!,3,FALSE))," ",VLOOKUP(K493,#REF!,3,FALSE))</f>
        <v xml:space="preserve"> </v>
      </c>
      <c r="N493" s="135" t="s">
        <v>2569</v>
      </c>
      <c r="O493" s="136">
        <v>0</v>
      </c>
      <c r="P493" s="137" t="s">
        <v>2425</v>
      </c>
      <c r="Q493" s="138" t="s">
        <v>1354</v>
      </c>
      <c r="R493" s="137" t="s">
        <v>295</v>
      </c>
      <c r="S493" s="137" t="s">
        <v>79</v>
      </c>
      <c r="T493" s="139" t="s">
        <v>79</v>
      </c>
      <c r="U493" s="140" t="s">
        <v>79</v>
      </c>
      <c r="V493" s="165">
        <v>12500000</v>
      </c>
      <c r="W493" s="141">
        <v>0</v>
      </c>
      <c r="X493" s="142"/>
      <c r="Y493" s="148"/>
      <c r="Z493" s="260">
        <f t="shared" si="14"/>
        <v>12500000</v>
      </c>
      <c r="AA493" s="263">
        <v>7583333</v>
      </c>
      <c r="AB493" s="168">
        <v>44427</v>
      </c>
      <c r="AC493" s="168">
        <v>44438</v>
      </c>
      <c r="AD493" s="168">
        <v>44561</v>
      </c>
      <c r="AE493" s="143">
        <v>150</v>
      </c>
      <c r="AF493" s="143">
        <v>0</v>
      </c>
      <c r="AG493" s="170">
        <v>0</v>
      </c>
      <c r="AH493" s="171" t="s">
        <v>79</v>
      </c>
      <c r="AI493" s="169" t="s">
        <v>79</v>
      </c>
      <c r="AJ493" s="169" t="s">
        <v>79</v>
      </c>
      <c r="AK493" s="169" t="s">
        <v>79</v>
      </c>
      <c r="AL493" s="143" t="s">
        <v>79</v>
      </c>
      <c r="AM493" s="143" t="s">
        <v>79</v>
      </c>
      <c r="AN493" s="143" t="s">
        <v>2610</v>
      </c>
      <c r="AO493" s="143" t="s">
        <v>79</v>
      </c>
      <c r="AP493" s="144">
        <f t="shared" si="15"/>
        <v>0.60666664000000003</v>
      </c>
      <c r="AQ493" s="35"/>
      <c r="AR493" s="35"/>
      <c r="AS493" s="35"/>
      <c r="AT493" s="35"/>
      <c r="AU493" s="35"/>
      <c r="AV493" s="35"/>
    </row>
    <row r="494" spans="1:48" s="145" customFormat="1" ht="27.95" customHeight="1" x14ac:dyDescent="0.25">
      <c r="A494" s="126" t="s">
        <v>1844</v>
      </c>
      <c r="B494" s="126">
        <v>2021</v>
      </c>
      <c r="C494" s="126" t="s">
        <v>3293</v>
      </c>
      <c r="D494" s="127" t="s">
        <v>3294</v>
      </c>
      <c r="E494" s="128" t="s">
        <v>54</v>
      </c>
      <c r="F494" s="129" t="s">
        <v>27</v>
      </c>
      <c r="G494" s="130" t="s">
        <v>75</v>
      </c>
      <c r="H494" s="131" t="s">
        <v>761</v>
      </c>
      <c r="I494" s="132" t="s">
        <v>49</v>
      </c>
      <c r="J494" s="147" t="s">
        <v>223</v>
      </c>
      <c r="K494" s="133">
        <v>55</v>
      </c>
      <c r="L494" s="134" t="str">
        <f>IF(ISERROR(VLOOKUP(K494,#REF!,2,FALSE))," ",VLOOKUP(K494,#REF!,2,FALSE))</f>
        <v xml:space="preserve"> </v>
      </c>
      <c r="M494" s="134" t="str">
        <f>IF(ISERROR(VLOOKUP(K494,#REF!,3,FALSE))," ",VLOOKUP(K494,#REF!,3,FALSE))</f>
        <v xml:space="preserve"> </v>
      </c>
      <c r="N494" s="135" t="s">
        <v>2572</v>
      </c>
      <c r="O494" s="136">
        <v>0</v>
      </c>
      <c r="P494" s="137" t="s">
        <v>2379</v>
      </c>
      <c r="Q494" s="138" t="s">
        <v>1307</v>
      </c>
      <c r="R494" s="137" t="s">
        <v>295</v>
      </c>
      <c r="S494" s="137" t="s">
        <v>79</v>
      </c>
      <c r="T494" s="139" t="s">
        <v>79</v>
      </c>
      <c r="U494" s="140" t="s">
        <v>79</v>
      </c>
      <c r="V494" s="165">
        <v>18160000</v>
      </c>
      <c r="W494" s="141">
        <v>-8323333</v>
      </c>
      <c r="X494" s="142"/>
      <c r="Y494" s="148"/>
      <c r="Z494" s="260">
        <f t="shared" si="14"/>
        <v>9836667</v>
      </c>
      <c r="AA494" s="263">
        <v>9836667</v>
      </c>
      <c r="AB494" s="168">
        <v>44432</v>
      </c>
      <c r="AC494" s="168">
        <v>44434</v>
      </c>
      <c r="AD494" s="168">
        <v>44554</v>
      </c>
      <c r="AE494" s="143">
        <v>120</v>
      </c>
      <c r="AF494" s="143">
        <v>0</v>
      </c>
      <c r="AG494" s="170">
        <v>0</v>
      </c>
      <c r="AH494" s="171" t="s">
        <v>79</v>
      </c>
      <c r="AI494" s="169" t="s">
        <v>79</v>
      </c>
      <c r="AJ494" s="169" t="s">
        <v>79</v>
      </c>
      <c r="AK494" s="169" t="s">
        <v>79</v>
      </c>
      <c r="AL494" s="143" t="s">
        <v>79</v>
      </c>
      <c r="AM494" s="143" t="s">
        <v>79</v>
      </c>
      <c r="AN494" s="143" t="s">
        <v>2610</v>
      </c>
      <c r="AO494" s="143" t="s">
        <v>79</v>
      </c>
      <c r="AP494" s="144">
        <f t="shared" si="15"/>
        <v>1</v>
      </c>
      <c r="AQ494" s="35"/>
      <c r="AR494" s="35"/>
      <c r="AS494" s="35"/>
      <c r="AT494" s="35"/>
      <c r="AU494" s="35"/>
      <c r="AV494" s="35"/>
    </row>
    <row r="495" spans="1:48" s="145" customFormat="1" ht="27.95" customHeight="1" x14ac:dyDescent="0.25">
      <c r="A495" s="126" t="s">
        <v>1844</v>
      </c>
      <c r="B495" s="126">
        <v>2021</v>
      </c>
      <c r="C495" s="126" t="s">
        <v>3293</v>
      </c>
      <c r="D495" s="127" t="s">
        <v>3294</v>
      </c>
      <c r="E495" s="128" t="s">
        <v>54</v>
      </c>
      <c r="F495" s="129" t="s">
        <v>27</v>
      </c>
      <c r="G495" s="130" t="s">
        <v>75</v>
      </c>
      <c r="H495" s="131" t="s">
        <v>762</v>
      </c>
      <c r="I495" s="132" t="s">
        <v>49</v>
      </c>
      <c r="J495" s="147" t="s">
        <v>223</v>
      </c>
      <c r="K495" s="133">
        <v>55</v>
      </c>
      <c r="L495" s="134" t="str">
        <f>IF(ISERROR(VLOOKUP(K495,#REF!,2,FALSE))," ",VLOOKUP(K495,#REF!,2,FALSE))</f>
        <v xml:space="preserve"> </v>
      </c>
      <c r="M495" s="134" t="str">
        <f>IF(ISERROR(VLOOKUP(K495,#REF!,3,FALSE))," ",VLOOKUP(K495,#REF!,3,FALSE))</f>
        <v xml:space="preserve"> </v>
      </c>
      <c r="N495" s="135" t="s">
        <v>2572</v>
      </c>
      <c r="O495" s="136">
        <v>0</v>
      </c>
      <c r="P495" s="137" t="s">
        <v>2426</v>
      </c>
      <c r="Q495" s="138" t="s">
        <v>1355</v>
      </c>
      <c r="R495" s="137" t="s">
        <v>295</v>
      </c>
      <c r="S495" s="137" t="s">
        <v>79</v>
      </c>
      <c r="T495" s="139" t="s">
        <v>79</v>
      </c>
      <c r="U495" s="140" t="s">
        <v>79</v>
      </c>
      <c r="V495" s="165">
        <v>8323333</v>
      </c>
      <c r="W495" s="141">
        <v>-7264000</v>
      </c>
      <c r="X495" s="142"/>
      <c r="Y495" s="148"/>
      <c r="Z495" s="260">
        <f t="shared" si="14"/>
        <v>1059333</v>
      </c>
      <c r="AA495" s="263">
        <v>0</v>
      </c>
      <c r="AB495" s="168">
        <v>44432</v>
      </c>
      <c r="AC495" s="168">
        <v>44434</v>
      </c>
      <c r="AD495" s="168">
        <v>44554</v>
      </c>
      <c r="AE495" s="143">
        <v>120</v>
      </c>
      <c r="AF495" s="143">
        <v>0</v>
      </c>
      <c r="AG495" s="170">
        <v>0</v>
      </c>
      <c r="AH495" s="171" t="s">
        <v>79</v>
      </c>
      <c r="AI495" s="169" t="s">
        <v>79</v>
      </c>
      <c r="AJ495" s="169" t="s">
        <v>79</v>
      </c>
      <c r="AK495" s="169" t="s">
        <v>79</v>
      </c>
      <c r="AL495" s="143" t="s">
        <v>79</v>
      </c>
      <c r="AM495" s="143" t="s">
        <v>79</v>
      </c>
      <c r="AN495" s="143" t="s">
        <v>2610</v>
      </c>
      <c r="AO495" s="143" t="s">
        <v>79</v>
      </c>
      <c r="AP495" s="144">
        <f t="shared" si="15"/>
        <v>0</v>
      </c>
      <c r="AQ495" s="35"/>
      <c r="AR495" s="35"/>
      <c r="AS495" s="35"/>
      <c r="AT495" s="35"/>
      <c r="AU495" s="35"/>
      <c r="AV495" s="35"/>
    </row>
    <row r="496" spans="1:48" s="145" customFormat="1" ht="27.95" customHeight="1" x14ac:dyDescent="0.25">
      <c r="A496" s="126" t="s">
        <v>1844</v>
      </c>
      <c r="B496" s="126">
        <v>2021</v>
      </c>
      <c r="C496" s="126" t="s">
        <v>3293</v>
      </c>
      <c r="D496" s="127" t="s">
        <v>3294</v>
      </c>
      <c r="E496" s="128" t="s">
        <v>54</v>
      </c>
      <c r="F496" s="129" t="s">
        <v>27</v>
      </c>
      <c r="G496" s="130" t="s">
        <v>75</v>
      </c>
      <c r="H496" s="131" t="s">
        <v>763</v>
      </c>
      <c r="I496" s="132" t="s">
        <v>49</v>
      </c>
      <c r="J496" s="147" t="s">
        <v>223</v>
      </c>
      <c r="K496" s="133">
        <v>55</v>
      </c>
      <c r="L496" s="134" t="str">
        <f>IF(ISERROR(VLOOKUP(K496,#REF!,2,FALSE))," ",VLOOKUP(K496,#REF!,2,FALSE))</f>
        <v xml:space="preserve"> </v>
      </c>
      <c r="M496" s="134" t="str">
        <f>IF(ISERROR(VLOOKUP(K496,#REF!,3,FALSE))," ",VLOOKUP(K496,#REF!,3,FALSE))</f>
        <v xml:space="preserve"> </v>
      </c>
      <c r="N496" s="135" t="s">
        <v>2572</v>
      </c>
      <c r="O496" s="136">
        <v>0</v>
      </c>
      <c r="P496" s="137" t="s">
        <v>2427</v>
      </c>
      <c r="Q496" s="138" t="s">
        <v>1356</v>
      </c>
      <c r="R496" s="137" t="s">
        <v>295</v>
      </c>
      <c r="S496" s="137" t="s">
        <v>79</v>
      </c>
      <c r="T496" s="139" t="s">
        <v>79</v>
      </c>
      <c r="U496" s="140" t="s">
        <v>79</v>
      </c>
      <c r="V496" s="165">
        <v>7264000</v>
      </c>
      <c r="W496" s="141">
        <v>0</v>
      </c>
      <c r="X496" s="142"/>
      <c r="Y496" s="148"/>
      <c r="Z496" s="260">
        <f t="shared" si="14"/>
        <v>7264000</v>
      </c>
      <c r="AA496" s="263">
        <v>3480667</v>
      </c>
      <c r="AB496" s="168">
        <v>44432</v>
      </c>
      <c r="AC496" s="168">
        <v>44434</v>
      </c>
      <c r="AD496" s="168">
        <v>44554</v>
      </c>
      <c r="AE496" s="143">
        <v>120</v>
      </c>
      <c r="AF496" s="143">
        <v>0</v>
      </c>
      <c r="AG496" s="170">
        <v>0</v>
      </c>
      <c r="AH496" s="171" t="s">
        <v>79</v>
      </c>
      <c r="AI496" s="169" t="s">
        <v>79</v>
      </c>
      <c r="AJ496" s="169" t="s">
        <v>79</v>
      </c>
      <c r="AK496" s="169" t="s">
        <v>79</v>
      </c>
      <c r="AL496" s="143" t="s">
        <v>79</v>
      </c>
      <c r="AM496" s="143" t="s">
        <v>79</v>
      </c>
      <c r="AN496" s="143" t="s">
        <v>2610</v>
      </c>
      <c r="AO496" s="143" t="s">
        <v>79</v>
      </c>
      <c r="AP496" s="144">
        <f t="shared" si="15"/>
        <v>0.4791667125550661</v>
      </c>
      <c r="AQ496" s="35"/>
      <c r="AR496" s="35"/>
      <c r="AS496" s="35"/>
      <c r="AT496" s="35"/>
      <c r="AU496" s="35"/>
      <c r="AV496" s="35"/>
    </row>
    <row r="497" spans="1:48" s="145" customFormat="1" ht="27.95" customHeight="1" x14ac:dyDescent="0.25">
      <c r="A497" s="126" t="s">
        <v>1845</v>
      </c>
      <c r="B497" s="126">
        <v>2021</v>
      </c>
      <c r="C497" s="126" t="s">
        <v>3295</v>
      </c>
      <c r="D497" s="127" t="s">
        <v>3296</v>
      </c>
      <c r="E497" s="128" t="s">
        <v>54</v>
      </c>
      <c r="F497" s="129" t="s">
        <v>27</v>
      </c>
      <c r="G497" s="130" t="s">
        <v>75</v>
      </c>
      <c r="H497" s="131" t="s">
        <v>764</v>
      </c>
      <c r="I497" s="132" t="s">
        <v>49</v>
      </c>
      <c r="J497" s="147" t="s">
        <v>223</v>
      </c>
      <c r="K497" s="133">
        <v>57</v>
      </c>
      <c r="L497" s="134" t="str">
        <f>IF(ISERROR(VLOOKUP(K497,#REF!,2,FALSE))," ",VLOOKUP(K497,#REF!,2,FALSE))</f>
        <v xml:space="preserve"> </v>
      </c>
      <c r="M497" s="134" t="str">
        <f>IF(ISERROR(VLOOKUP(K497,#REF!,3,FALSE))," ",VLOOKUP(K497,#REF!,3,FALSE))</f>
        <v xml:space="preserve"> </v>
      </c>
      <c r="N497" s="135" t="s">
        <v>2563</v>
      </c>
      <c r="O497" s="136">
        <v>0</v>
      </c>
      <c r="P497" s="137" t="s">
        <v>2082</v>
      </c>
      <c r="Q497" s="138" t="s">
        <v>1008</v>
      </c>
      <c r="R497" s="137" t="s">
        <v>295</v>
      </c>
      <c r="S497" s="137" t="s">
        <v>79</v>
      </c>
      <c r="T497" s="139" t="s">
        <v>79</v>
      </c>
      <c r="U497" s="140" t="s">
        <v>79</v>
      </c>
      <c r="V497" s="165">
        <v>22000000</v>
      </c>
      <c r="W497" s="141">
        <v>0</v>
      </c>
      <c r="X497" s="142"/>
      <c r="Y497" s="148"/>
      <c r="Z497" s="260">
        <f t="shared" si="14"/>
        <v>22000000</v>
      </c>
      <c r="AA497" s="263">
        <v>16683333</v>
      </c>
      <c r="AB497" s="168">
        <v>44433</v>
      </c>
      <c r="AC497" s="168">
        <v>44438</v>
      </c>
      <c r="AD497" s="168">
        <v>44559</v>
      </c>
      <c r="AE497" s="143">
        <v>120</v>
      </c>
      <c r="AF497" s="143">
        <v>0</v>
      </c>
      <c r="AG497" s="170">
        <v>0</v>
      </c>
      <c r="AH497" s="171" t="s">
        <v>79</v>
      </c>
      <c r="AI497" s="169" t="s">
        <v>79</v>
      </c>
      <c r="AJ497" s="169" t="s">
        <v>79</v>
      </c>
      <c r="AK497" s="169" t="s">
        <v>79</v>
      </c>
      <c r="AL497" s="143" t="s">
        <v>79</v>
      </c>
      <c r="AM497" s="143" t="s">
        <v>79</v>
      </c>
      <c r="AN497" s="143" t="s">
        <v>2610</v>
      </c>
      <c r="AO497" s="143" t="s">
        <v>79</v>
      </c>
      <c r="AP497" s="144">
        <f t="shared" si="15"/>
        <v>0.75833331818181815</v>
      </c>
      <c r="AQ497" s="35"/>
      <c r="AR497" s="35"/>
      <c r="AS497" s="35"/>
      <c r="AT497" s="35"/>
      <c r="AU497" s="35"/>
      <c r="AV497" s="35"/>
    </row>
    <row r="498" spans="1:48" s="145" customFormat="1" ht="27.95" customHeight="1" x14ac:dyDescent="0.25">
      <c r="A498" s="126" t="s">
        <v>1846</v>
      </c>
      <c r="B498" s="126">
        <v>2021</v>
      </c>
      <c r="C498" s="126" t="s">
        <v>3297</v>
      </c>
      <c r="D498" s="127" t="s">
        <v>3298</v>
      </c>
      <c r="E498" s="128" t="s">
        <v>54</v>
      </c>
      <c r="F498" s="129" t="s">
        <v>27</v>
      </c>
      <c r="G498" s="130" t="s">
        <v>75</v>
      </c>
      <c r="H498" s="131" t="s">
        <v>765</v>
      </c>
      <c r="I498" s="132" t="s">
        <v>49</v>
      </c>
      <c r="J498" s="147" t="s">
        <v>223</v>
      </c>
      <c r="K498" s="133">
        <v>57</v>
      </c>
      <c r="L498" s="134" t="str">
        <f>IF(ISERROR(VLOOKUP(K498,#REF!,2,FALSE))," ",VLOOKUP(K498,#REF!,2,FALSE))</f>
        <v xml:space="preserve"> </v>
      </c>
      <c r="M498" s="134" t="str">
        <f>IF(ISERROR(VLOOKUP(K498,#REF!,3,FALSE))," ",VLOOKUP(K498,#REF!,3,FALSE))</f>
        <v xml:space="preserve"> </v>
      </c>
      <c r="N498" s="135" t="s">
        <v>2563</v>
      </c>
      <c r="O498" s="136">
        <v>0</v>
      </c>
      <c r="P498" s="137" t="s">
        <v>2105</v>
      </c>
      <c r="Q498" s="138" t="s">
        <v>1031</v>
      </c>
      <c r="R498" s="137" t="s">
        <v>295</v>
      </c>
      <c r="S498" s="137" t="s">
        <v>79</v>
      </c>
      <c r="T498" s="139" t="s">
        <v>79</v>
      </c>
      <c r="U498" s="140" t="s">
        <v>79</v>
      </c>
      <c r="V498" s="165">
        <v>14200000</v>
      </c>
      <c r="W498" s="141">
        <v>0</v>
      </c>
      <c r="X498" s="142"/>
      <c r="Y498" s="148"/>
      <c r="Z498" s="260">
        <f t="shared" si="14"/>
        <v>14200000</v>
      </c>
      <c r="AA498" s="263">
        <v>10650000</v>
      </c>
      <c r="AB498" s="168">
        <v>44435</v>
      </c>
      <c r="AC498" s="168">
        <v>44440</v>
      </c>
      <c r="AD498" s="168">
        <v>44561</v>
      </c>
      <c r="AE498" s="143">
        <v>120</v>
      </c>
      <c r="AF498" s="143">
        <v>0</v>
      </c>
      <c r="AG498" s="170">
        <v>0</v>
      </c>
      <c r="AH498" s="171" t="s">
        <v>79</v>
      </c>
      <c r="AI498" s="169" t="s">
        <v>79</v>
      </c>
      <c r="AJ498" s="169" t="s">
        <v>79</v>
      </c>
      <c r="AK498" s="169" t="s">
        <v>79</v>
      </c>
      <c r="AL498" s="143" t="s">
        <v>79</v>
      </c>
      <c r="AM498" s="143" t="s">
        <v>79</v>
      </c>
      <c r="AN498" s="143" t="s">
        <v>2610</v>
      </c>
      <c r="AO498" s="143" t="s">
        <v>79</v>
      </c>
      <c r="AP498" s="144">
        <f t="shared" si="15"/>
        <v>0.75</v>
      </c>
      <c r="AQ498" s="35"/>
      <c r="AR498" s="35"/>
      <c r="AS498" s="35"/>
      <c r="AT498" s="35"/>
      <c r="AU498" s="35"/>
      <c r="AV498" s="35"/>
    </row>
    <row r="499" spans="1:48" s="145" customFormat="1" ht="27.95" customHeight="1" x14ac:dyDescent="0.25">
      <c r="A499" s="126" t="s">
        <v>1847</v>
      </c>
      <c r="B499" s="126">
        <v>2021</v>
      </c>
      <c r="C499" s="126" t="s">
        <v>3299</v>
      </c>
      <c r="D499" s="127" t="s">
        <v>3300</v>
      </c>
      <c r="E499" s="128" t="s">
        <v>54</v>
      </c>
      <c r="F499" s="129" t="s">
        <v>27</v>
      </c>
      <c r="G499" s="130" t="s">
        <v>75</v>
      </c>
      <c r="H499" s="131" t="s">
        <v>766</v>
      </c>
      <c r="I499" s="132" t="s">
        <v>49</v>
      </c>
      <c r="J499" s="147" t="s">
        <v>223</v>
      </c>
      <c r="K499" s="133">
        <v>57</v>
      </c>
      <c r="L499" s="134" t="str">
        <f>IF(ISERROR(VLOOKUP(K499,#REF!,2,FALSE))," ",VLOOKUP(K499,#REF!,2,FALSE))</f>
        <v xml:space="preserve"> </v>
      </c>
      <c r="M499" s="134" t="str">
        <f>IF(ISERROR(VLOOKUP(K499,#REF!,3,FALSE))," ",VLOOKUP(K499,#REF!,3,FALSE))</f>
        <v xml:space="preserve"> </v>
      </c>
      <c r="N499" s="135" t="s">
        <v>2563</v>
      </c>
      <c r="O499" s="136">
        <v>0</v>
      </c>
      <c r="P499" s="137" t="s">
        <v>2086</v>
      </c>
      <c r="Q499" s="138" t="s">
        <v>1012</v>
      </c>
      <c r="R499" s="137" t="s">
        <v>295</v>
      </c>
      <c r="S499" s="137" t="s">
        <v>79</v>
      </c>
      <c r="T499" s="139" t="s">
        <v>79</v>
      </c>
      <c r="U499" s="140" t="s">
        <v>79</v>
      </c>
      <c r="V499" s="165">
        <v>22000000</v>
      </c>
      <c r="W499" s="141">
        <v>0</v>
      </c>
      <c r="X499" s="142"/>
      <c r="Y499" s="148"/>
      <c r="Z499" s="260">
        <f t="shared" si="14"/>
        <v>22000000</v>
      </c>
      <c r="AA499" s="263">
        <v>16683333</v>
      </c>
      <c r="AB499" s="168">
        <v>44433</v>
      </c>
      <c r="AC499" s="168">
        <v>44438</v>
      </c>
      <c r="AD499" s="168">
        <v>44561</v>
      </c>
      <c r="AE499" s="143">
        <v>120</v>
      </c>
      <c r="AF499" s="143">
        <v>0</v>
      </c>
      <c r="AG499" s="170">
        <v>0</v>
      </c>
      <c r="AH499" s="171" t="s">
        <v>79</v>
      </c>
      <c r="AI499" s="169" t="s">
        <v>79</v>
      </c>
      <c r="AJ499" s="169" t="s">
        <v>79</v>
      </c>
      <c r="AK499" s="169" t="s">
        <v>79</v>
      </c>
      <c r="AL499" s="143" t="s">
        <v>79</v>
      </c>
      <c r="AM499" s="143" t="s">
        <v>79</v>
      </c>
      <c r="AN499" s="143" t="s">
        <v>2610</v>
      </c>
      <c r="AO499" s="143" t="s">
        <v>79</v>
      </c>
      <c r="AP499" s="144">
        <f t="shared" si="15"/>
        <v>0.75833331818181815</v>
      </c>
      <c r="AQ499" s="35"/>
      <c r="AR499" s="35"/>
      <c r="AS499" s="35"/>
      <c r="AT499" s="35"/>
      <c r="AU499" s="35"/>
      <c r="AV499" s="35"/>
    </row>
    <row r="500" spans="1:48" s="145" customFormat="1" ht="27.95" customHeight="1" x14ac:dyDescent="0.25">
      <c r="A500" s="126" t="s">
        <v>1848</v>
      </c>
      <c r="B500" s="126">
        <v>2021</v>
      </c>
      <c r="C500" s="126" t="s">
        <v>3301</v>
      </c>
      <c r="D500" s="127" t="s">
        <v>3302</v>
      </c>
      <c r="E500" s="128" t="s">
        <v>54</v>
      </c>
      <c r="F500" s="129" t="s">
        <v>27</v>
      </c>
      <c r="G500" s="130" t="s">
        <v>75</v>
      </c>
      <c r="H500" s="131" t="s">
        <v>767</v>
      </c>
      <c r="I500" s="132" t="s">
        <v>49</v>
      </c>
      <c r="J500" s="147" t="s">
        <v>223</v>
      </c>
      <c r="K500" s="133">
        <v>57</v>
      </c>
      <c r="L500" s="134" t="str">
        <f>IF(ISERROR(VLOOKUP(K500,#REF!,2,FALSE))," ",VLOOKUP(K500,#REF!,2,FALSE))</f>
        <v xml:space="preserve"> </v>
      </c>
      <c r="M500" s="134" t="str">
        <f>IF(ISERROR(VLOOKUP(K500,#REF!,3,FALSE))," ",VLOOKUP(K500,#REF!,3,FALSE))</f>
        <v xml:space="preserve"> </v>
      </c>
      <c r="N500" s="135" t="s">
        <v>2563</v>
      </c>
      <c r="O500" s="136">
        <v>0</v>
      </c>
      <c r="P500" s="137" t="s">
        <v>2081</v>
      </c>
      <c r="Q500" s="138" t="s">
        <v>1007</v>
      </c>
      <c r="R500" s="137" t="s">
        <v>295</v>
      </c>
      <c r="S500" s="137" t="s">
        <v>79</v>
      </c>
      <c r="T500" s="139" t="s">
        <v>79</v>
      </c>
      <c r="U500" s="140" t="s">
        <v>79</v>
      </c>
      <c r="V500" s="165">
        <v>22000000</v>
      </c>
      <c r="W500" s="141">
        <v>0</v>
      </c>
      <c r="X500" s="142"/>
      <c r="Y500" s="148"/>
      <c r="Z500" s="260">
        <f t="shared" si="14"/>
        <v>22000000</v>
      </c>
      <c r="AA500" s="263">
        <v>16683333</v>
      </c>
      <c r="AB500" s="168">
        <v>44433</v>
      </c>
      <c r="AC500" s="168">
        <v>44438</v>
      </c>
      <c r="AD500" s="168">
        <v>44559</v>
      </c>
      <c r="AE500" s="143">
        <v>120</v>
      </c>
      <c r="AF500" s="143">
        <v>0</v>
      </c>
      <c r="AG500" s="170">
        <v>0</v>
      </c>
      <c r="AH500" s="171" t="s">
        <v>79</v>
      </c>
      <c r="AI500" s="169" t="s">
        <v>79</v>
      </c>
      <c r="AJ500" s="169" t="s">
        <v>79</v>
      </c>
      <c r="AK500" s="169" t="s">
        <v>79</v>
      </c>
      <c r="AL500" s="143" t="s">
        <v>79</v>
      </c>
      <c r="AM500" s="143" t="s">
        <v>79</v>
      </c>
      <c r="AN500" s="143" t="s">
        <v>2610</v>
      </c>
      <c r="AO500" s="143" t="s">
        <v>79</v>
      </c>
      <c r="AP500" s="144">
        <f t="shared" si="15"/>
        <v>0.75833331818181815</v>
      </c>
      <c r="AQ500" s="35"/>
      <c r="AR500" s="35"/>
      <c r="AS500" s="35"/>
      <c r="AT500" s="35"/>
      <c r="AU500" s="35"/>
      <c r="AV500" s="35"/>
    </row>
    <row r="501" spans="1:48" s="145" customFormat="1" ht="27.95" customHeight="1" x14ac:dyDescent="0.25">
      <c r="A501" s="126" t="s">
        <v>1849</v>
      </c>
      <c r="B501" s="126">
        <v>2021</v>
      </c>
      <c r="C501" s="126" t="s">
        <v>3303</v>
      </c>
      <c r="D501" s="127" t="s">
        <v>3304</v>
      </c>
      <c r="E501" s="128" t="s">
        <v>54</v>
      </c>
      <c r="F501" s="129" t="s">
        <v>27</v>
      </c>
      <c r="G501" s="130" t="s">
        <v>75</v>
      </c>
      <c r="H501" s="131" t="s">
        <v>768</v>
      </c>
      <c r="I501" s="132" t="s">
        <v>49</v>
      </c>
      <c r="J501" s="147" t="s">
        <v>223</v>
      </c>
      <c r="K501" s="133">
        <v>27</v>
      </c>
      <c r="L501" s="134" t="str">
        <f>IF(ISERROR(VLOOKUP(K501,#REF!,2,FALSE))," ",VLOOKUP(K501,#REF!,2,FALSE))</f>
        <v xml:space="preserve"> </v>
      </c>
      <c r="M501" s="134" t="str">
        <f>IF(ISERROR(VLOOKUP(K501,#REF!,3,FALSE))," ",VLOOKUP(K501,#REF!,3,FALSE))</f>
        <v xml:space="preserve"> </v>
      </c>
      <c r="N501" s="135" t="s">
        <v>2569</v>
      </c>
      <c r="O501" s="136">
        <v>0</v>
      </c>
      <c r="P501" s="137" t="s">
        <v>2428</v>
      </c>
      <c r="Q501" s="138" t="s">
        <v>1357</v>
      </c>
      <c r="R501" s="137" t="s">
        <v>295</v>
      </c>
      <c r="S501" s="137" t="s">
        <v>79</v>
      </c>
      <c r="T501" s="139" t="s">
        <v>79</v>
      </c>
      <c r="U501" s="140" t="s">
        <v>79</v>
      </c>
      <c r="V501" s="165">
        <v>12500000</v>
      </c>
      <c r="W501" s="141">
        <v>0</v>
      </c>
      <c r="X501" s="142"/>
      <c r="Y501" s="148"/>
      <c r="Z501" s="260">
        <f t="shared" si="14"/>
        <v>12500000</v>
      </c>
      <c r="AA501" s="263">
        <v>2500000</v>
      </c>
      <c r="AB501" s="168">
        <v>44433</v>
      </c>
      <c r="AC501" s="168">
        <v>44440</v>
      </c>
      <c r="AD501" s="168">
        <v>44561</v>
      </c>
      <c r="AE501" s="143">
        <v>150</v>
      </c>
      <c r="AF501" s="143">
        <v>0</v>
      </c>
      <c r="AG501" s="170">
        <v>0</v>
      </c>
      <c r="AH501" s="171" t="s">
        <v>79</v>
      </c>
      <c r="AI501" s="169" t="s">
        <v>79</v>
      </c>
      <c r="AJ501" s="169" t="s">
        <v>79</v>
      </c>
      <c r="AK501" s="169" t="s">
        <v>79</v>
      </c>
      <c r="AL501" s="143" t="s">
        <v>79</v>
      </c>
      <c r="AM501" s="143" t="s">
        <v>79</v>
      </c>
      <c r="AN501" s="143" t="s">
        <v>2610</v>
      </c>
      <c r="AO501" s="143" t="s">
        <v>79</v>
      </c>
      <c r="AP501" s="144">
        <f t="shared" si="15"/>
        <v>0.2</v>
      </c>
      <c r="AQ501" s="35"/>
      <c r="AR501" s="35"/>
      <c r="AS501" s="35"/>
      <c r="AT501" s="35"/>
      <c r="AU501" s="35"/>
      <c r="AV501" s="35"/>
    </row>
    <row r="502" spans="1:48" s="145" customFormat="1" ht="27.95" customHeight="1" x14ac:dyDescent="0.25">
      <c r="A502" s="126" t="s">
        <v>1850</v>
      </c>
      <c r="B502" s="126">
        <v>2021</v>
      </c>
      <c r="C502" s="126" t="s">
        <v>3305</v>
      </c>
      <c r="D502" s="127" t="s">
        <v>3306</v>
      </c>
      <c r="E502" s="128" t="s">
        <v>54</v>
      </c>
      <c r="F502" s="129" t="s">
        <v>27</v>
      </c>
      <c r="G502" s="130" t="s">
        <v>75</v>
      </c>
      <c r="H502" s="131" t="s">
        <v>769</v>
      </c>
      <c r="I502" s="132" t="s">
        <v>49</v>
      </c>
      <c r="J502" s="147" t="s">
        <v>223</v>
      </c>
      <c r="K502" s="133">
        <v>57</v>
      </c>
      <c r="L502" s="134" t="str">
        <f>IF(ISERROR(VLOOKUP(K502,#REF!,2,FALSE))," ",VLOOKUP(K502,#REF!,2,FALSE))</f>
        <v xml:space="preserve"> </v>
      </c>
      <c r="M502" s="134" t="str">
        <f>IF(ISERROR(VLOOKUP(K502,#REF!,3,FALSE))," ",VLOOKUP(K502,#REF!,3,FALSE))</f>
        <v xml:space="preserve"> </v>
      </c>
      <c r="N502" s="135" t="s">
        <v>2563</v>
      </c>
      <c r="O502" s="136">
        <v>0</v>
      </c>
      <c r="P502" s="137" t="s">
        <v>2085</v>
      </c>
      <c r="Q502" s="138" t="s">
        <v>1011</v>
      </c>
      <c r="R502" s="137" t="s">
        <v>295</v>
      </c>
      <c r="S502" s="137" t="s">
        <v>79</v>
      </c>
      <c r="T502" s="139" t="s">
        <v>79</v>
      </c>
      <c r="U502" s="140" t="s">
        <v>79</v>
      </c>
      <c r="V502" s="165">
        <v>22000000</v>
      </c>
      <c r="W502" s="141">
        <v>0</v>
      </c>
      <c r="X502" s="142"/>
      <c r="Y502" s="148"/>
      <c r="Z502" s="260">
        <f t="shared" si="14"/>
        <v>22000000</v>
      </c>
      <c r="AA502" s="263">
        <v>16500000</v>
      </c>
      <c r="AB502" s="168">
        <v>44434</v>
      </c>
      <c r="AC502" s="168">
        <v>44440</v>
      </c>
      <c r="AD502" s="168">
        <v>44561</v>
      </c>
      <c r="AE502" s="143">
        <v>120</v>
      </c>
      <c r="AF502" s="143">
        <v>0</v>
      </c>
      <c r="AG502" s="170">
        <v>0</v>
      </c>
      <c r="AH502" s="171" t="s">
        <v>79</v>
      </c>
      <c r="AI502" s="169" t="s">
        <v>79</v>
      </c>
      <c r="AJ502" s="169" t="s">
        <v>79</v>
      </c>
      <c r="AK502" s="169" t="s">
        <v>79</v>
      </c>
      <c r="AL502" s="143" t="s">
        <v>79</v>
      </c>
      <c r="AM502" s="143" t="s">
        <v>79</v>
      </c>
      <c r="AN502" s="143" t="s">
        <v>2610</v>
      </c>
      <c r="AO502" s="143" t="s">
        <v>79</v>
      </c>
      <c r="AP502" s="144">
        <f t="shared" si="15"/>
        <v>0.75</v>
      </c>
      <c r="AQ502" s="35"/>
      <c r="AR502" s="35"/>
      <c r="AS502" s="35"/>
      <c r="AT502" s="35"/>
      <c r="AU502" s="35"/>
      <c r="AV502" s="35"/>
    </row>
    <row r="503" spans="1:48" s="145" customFormat="1" ht="27.95" customHeight="1" x14ac:dyDescent="0.25">
      <c r="A503" s="126" t="s">
        <v>1851</v>
      </c>
      <c r="B503" s="126">
        <v>2021</v>
      </c>
      <c r="C503" s="126" t="s">
        <v>3307</v>
      </c>
      <c r="D503" s="127" t="s">
        <v>3308</v>
      </c>
      <c r="E503" s="128" t="s">
        <v>54</v>
      </c>
      <c r="F503" s="129" t="s">
        <v>27</v>
      </c>
      <c r="G503" s="130" t="s">
        <v>75</v>
      </c>
      <c r="H503" s="131" t="s">
        <v>770</v>
      </c>
      <c r="I503" s="132" t="s">
        <v>49</v>
      </c>
      <c r="J503" s="147" t="s">
        <v>223</v>
      </c>
      <c r="K503" s="133">
        <v>57</v>
      </c>
      <c r="L503" s="134" t="str">
        <f>IF(ISERROR(VLOOKUP(K503,#REF!,2,FALSE))," ",VLOOKUP(K503,#REF!,2,FALSE))</f>
        <v xml:space="preserve"> </v>
      </c>
      <c r="M503" s="134" t="str">
        <f>IF(ISERROR(VLOOKUP(K503,#REF!,3,FALSE))," ",VLOOKUP(K503,#REF!,3,FALSE))</f>
        <v xml:space="preserve"> </v>
      </c>
      <c r="N503" s="135" t="s">
        <v>2553</v>
      </c>
      <c r="O503" s="136">
        <v>0</v>
      </c>
      <c r="P503" s="137" t="s">
        <v>2429</v>
      </c>
      <c r="Q503" s="138" t="s">
        <v>1358</v>
      </c>
      <c r="R503" s="137" t="s">
        <v>295</v>
      </c>
      <c r="S503" s="137" t="s">
        <v>79</v>
      </c>
      <c r="T503" s="139" t="s">
        <v>79</v>
      </c>
      <c r="U503" s="140" t="s">
        <v>79</v>
      </c>
      <c r="V503" s="165">
        <v>22500000</v>
      </c>
      <c r="W503" s="141">
        <v>0</v>
      </c>
      <c r="X503" s="142"/>
      <c r="Y503" s="148"/>
      <c r="Z503" s="260">
        <f t="shared" si="14"/>
        <v>22500000</v>
      </c>
      <c r="AA503" s="263">
        <v>15166667</v>
      </c>
      <c r="AB503" s="168">
        <v>44433</v>
      </c>
      <c r="AC503" s="168">
        <v>44438</v>
      </c>
      <c r="AD503" s="168">
        <v>44575</v>
      </c>
      <c r="AE503" s="143">
        <v>135</v>
      </c>
      <c r="AF503" s="143">
        <v>1</v>
      </c>
      <c r="AG503" s="170">
        <v>14</v>
      </c>
      <c r="AH503" s="171" t="s">
        <v>79</v>
      </c>
      <c r="AI503" s="169" t="s">
        <v>79</v>
      </c>
      <c r="AJ503" s="169" t="s">
        <v>79</v>
      </c>
      <c r="AK503" s="169" t="s">
        <v>79</v>
      </c>
      <c r="AL503" s="143" t="s">
        <v>79</v>
      </c>
      <c r="AM503" s="143" t="s">
        <v>79</v>
      </c>
      <c r="AN503" s="143" t="s">
        <v>2610</v>
      </c>
      <c r="AO503" s="143" t="s">
        <v>79</v>
      </c>
      <c r="AP503" s="144">
        <f t="shared" si="15"/>
        <v>0.67407408888888887</v>
      </c>
      <c r="AQ503" s="35"/>
      <c r="AR503" s="35"/>
      <c r="AS503" s="35"/>
      <c r="AT503" s="35"/>
      <c r="AU503" s="35"/>
      <c r="AV503" s="35"/>
    </row>
    <row r="504" spans="1:48" s="145" customFormat="1" ht="27.95" customHeight="1" x14ac:dyDescent="0.25">
      <c r="A504" s="126" t="s">
        <v>1852</v>
      </c>
      <c r="B504" s="126">
        <v>2021</v>
      </c>
      <c r="C504" s="126" t="s">
        <v>3309</v>
      </c>
      <c r="D504" s="127" t="s">
        <v>3310</v>
      </c>
      <c r="E504" s="128" t="s">
        <v>54</v>
      </c>
      <c r="F504" s="129" t="s">
        <v>27</v>
      </c>
      <c r="G504" s="130" t="s">
        <v>75</v>
      </c>
      <c r="H504" s="131" t="s">
        <v>771</v>
      </c>
      <c r="I504" s="132" t="s">
        <v>49</v>
      </c>
      <c r="J504" s="147" t="s">
        <v>223</v>
      </c>
      <c r="K504" s="133">
        <v>57</v>
      </c>
      <c r="L504" s="134" t="str">
        <f>IF(ISERROR(VLOOKUP(K504,#REF!,2,FALSE))," ",VLOOKUP(K504,#REF!,2,FALSE))</f>
        <v xml:space="preserve"> </v>
      </c>
      <c r="M504" s="134" t="str">
        <f>IF(ISERROR(VLOOKUP(K504,#REF!,3,FALSE))," ",VLOOKUP(K504,#REF!,3,FALSE))</f>
        <v xml:space="preserve"> </v>
      </c>
      <c r="N504" s="135" t="s">
        <v>2553</v>
      </c>
      <c r="O504" s="136">
        <v>0</v>
      </c>
      <c r="P504" s="137" t="s">
        <v>2430</v>
      </c>
      <c r="Q504" s="138" t="s">
        <v>1359</v>
      </c>
      <c r="R504" s="137" t="s">
        <v>295</v>
      </c>
      <c r="S504" s="137" t="s">
        <v>79</v>
      </c>
      <c r="T504" s="139" t="s">
        <v>79</v>
      </c>
      <c r="U504" s="140" t="s">
        <v>79</v>
      </c>
      <c r="V504" s="165">
        <v>9000000</v>
      </c>
      <c r="W504" s="141">
        <v>0</v>
      </c>
      <c r="X504" s="142"/>
      <c r="Y504" s="148"/>
      <c r="Z504" s="260">
        <f t="shared" si="14"/>
        <v>9000000</v>
      </c>
      <c r="AA504" s="263">
        <v>6675000</v>
      </c>
      <c r="AB504" s="168">
        <v>44435</v>
      </c>
      <c r="AC504" s="168">
        <v>44441</v>
      </c>
      <c r="AD504" s="168">
        <v>44561</v>
      </c>
      <c r="AE504" s="143">
        <v>120</v>
      </c>
      <c r="AF504" s="143">
        <v>0</v>
      </c>
      <c r="AG504" s="170">
        <v>0</v>
      </c>
      <c r="AH504" s="171" t="s">
        <v>79</v>
      </c>
      <c r="AI504" s="169" t="s">
        <v>79</v>
      </c>
      <c r="AJ504" s="169" t="s">
        <v>79</v>
      </c>
      <c r="AK504" s="169" t="s">
        <v>79</v>
      </c>
      <c r="AL504" s="143" t="s">
        <v>79</v>
      </c>
      <c r="AM504" s="143" t="s">
        <v>79</v>
      </c>
      <c r="AN504" s="143" t="s">
        <v>2610</v>
      </c>
      <c r="AO504" s="143" t="s">
        <v>79</v>
      </c>
      <c r="AP504" s="144">
        <f t="shared" si="15"/>
        <v>0.7416666666666667</v>
      </c>
      <c r="AQ504" s="35"/>
      <c r="AR504" s="35"/>
      <c r="AS504" s="35"/>
      <c r="AT504" s="35"/>
      <c r="AU504" s="35"/>
      <c r="AV504" s="35"/>
    </row>
    <row r="505" spans="1:48" s="145" customFormat="1" ht="27.95" customHeight="1" x14ac:dyDescent="0.25">
      <c r="A505" s="126" t="s">
        <v>1853</v>
      </c>
      <c r="B505" s="126">
        <v>2021</v>
      </c>
      <c r="C505" s="126" t="s">
        <v>3311</v>
      </c>
      <c r="D505" s="127" t="s">
        <v>3312</v>
      </c>
      <c r="E505" s="128" t="s">
        <v>54</v>
      </c>
      <c r="F505" s="129" t="s">
        <v>27</v>
      </c>
      <c r="G505" s="130" t="s">
        <v>75</v>
      </c>
      <c r="H505" s="131" t="s">
        <v>772</v>
      </c>
      <c r="I505" s="132" t="s">
        <v>49</v>
      </c>
      <c r="J505" s="147" t="s">
        <v>223</v>
      </c>
      <c r="K505" s="133">
        <v>55</v>
      </c>
      <c r="L505" s="134" t="str">
        <f>IF(ISERROR(VLOOKUP(K505,#REF!,2,FALSE))," ",VLOOKUP(K505,#REF!,2,FALSE))</f>
        <v xml:space="preserve"> </v>
      </c>
      <c r="M505" s="134" t="str">
        <f>IF(ISERROR(VLOOKUP(K505,#REF!,3,FALSE))," ",VLOOKUP(K505,#REF!,3,FALSE))</f>
        <v xml:space="preserve"> </v>
      </c>
      <c r="N505" s="135" t="s">
        <v>2572</v>
      </c>
      <c r="O505" s="136">
        <v>0</v>
      </c>
      <c r="P505" s="137" t="s">
        <v>2431</v>
      </c>
      <c r="Q505" s="138" t="s">
        <v>1360</v>
      </c>
      <c r="R505" s="137" t="s">
        <v>295</v>
      </c>
      <c r="S505" s="137" t="s">
        <v>79</v>
      </c>
      <c r="T505" s="139" t="s">
        <v>79</v>
      </c>
      <c r="U505" s="140" t="s">
        <v>79</v>
      </c>
      <c r="V505" s="165">
        <v>17480000</v>
      </c>
      <c r="W505" s="141">
        <v>0</v>
      </c>
      <c r="X505" s="142"/>
      <c r="Y505" s="148"/>
      <c r="Z505" s="260">
        <f t="shared" si="14"/>
        <v>17480000</v>
      </c>
      <c r="AA505" s="263">
        <v>11362000</v>
      </c>
      <c r="AB505" s="168">
        <v>44439</v>
      </c>
      <c r="AC505" s="168">
        <v>44452</v>
      </c>
      <c r="AD505" s="168">
        <v>44561</v>
      </c>
      <c r="AE505" s="143">
        <v>120</v>
      </c>
      <c r="AF505" s="143">
        <v>0</v>
      </c>
      <c r="AG505" s="170">
        <v>0</v>
      </c>
      <c r="AH505" s="171" t="s">
        <v>79</v>
      </c>
      <c r="AI505" s="169" t="s">
        <v>79</v>
      </c>
      <c r="AJ505" s="169" t="s">
        <v>79</v>
      </c>
      <c r="AK505" s="169" t="s">
        <v>79</v>
      </c>
      <c r="AL505" s="143" t="s">
        <v>79</v>
      </c>
      <c r="AM505" s="143" t="s">
        <v>79</v>
      </c>
      <c r="AN505" s="143" t="s">
        <v>2610</v>
      </c>
      <c r="AO505" s="143" t="s">
        <v>79</v>
      </c>
      <c r="AP505" s="144">
        <f t="shared" si="15"/>
        <v>0.65</v>
      </c>
      <c r="AQ505" s="35"/>
      <c r="AR505" s="35"/>
      <c r="AS505" s="35"/>
      <c r="AT505" s="35"/>
      <c r="AU505" s="35"/>
      <c r="AV505" s="35"/>
    </row>
    <row r="506" spans="1:48" s="145" customFormat="1" ht="27.95" customHeight="1" x14ac:dyDescent="0.25">
      <c r="A506" s="126" t="s">
        <v>1854</v>
      </c>
      <c r="B506" s="126">
        <v>2021</v>
      </c>
      <c r="C506" s="126" t="s">
        <v>3313</v>
      </c>
      <c r="D506" s="127" t="s">
        <v>3314</v>
      </c>
      <c r="E506" s="128" t="s">
        <v>54</v>
      </c>
      <c r="F506" s="129" t="s">
        <v>27</v>
      </c>
      <c r="G506" s="130" t="s">
        <v>75</v>
      </c>
      <c r="H506" s="131" t="s">
        <v>773</v>
      </c>
      <c r="I506" s="132" t="s">
        <v>49</v>
      </c>
      <c r="J506" s="147" t="s">
        <v>223</v>
      </c>
      <c r="K506" s="133">
        <v>57</v>
      </c>
      <c r="L506" s="134" t="str">
        <f>IF(ISERROR(VLOOKUP(K506,#REF!,2,FALSE))," ",VLOOKUP(K506,#REF!,2,FALSE))</f>
        <v xml:space="preserve"> </v>
      </c>
      <c r="M506" s="134" t="str">
        <f>IF(ISERROR(VLOOKUP(K506,#REF!,3,FALSE))," ",VLOOKUP(K506,#REF!,3,FALSE))</f>
        <v xml:space="preserve"> </v>
      </c>
      <c r="N506" s="135" t="s">
        <v>2563</v>
      </c>
      <c r="O506" s="136">
        <v>0</v>
      </c>
      <c r="P506" s="137" t="s">
        <v>2120</v>
      </c>
      <c r="Q506" s="138" t="s">
        <v>1046</v>
      </c>
      <c r="R506" s="137" t="s">
        <v>295</v>
      </c>
      <c r="S506" s="137" t="s">
        <v>79</v>
      </c>
      <c r="T506" s="139" t="s">
        <v>79</v>
      </c>
      <c r="U506" s="140" t="s">
        <v>79</v>
      </c>
      <c r="V506" s="165">
        <v>25520000</v>
      </c>
      <c r="W506" s="141">
        <v>0</v>
      </c>
      <c r="X506" s="142"/>
      <c r="Y506" s="148"/>
      <c r="Z506" s="260">
        <f t="shared" si="14"/>
        <v>25520000</v>
      </c>
      <c r="AA506" s="263">
        <v>16588000</v>
      </c>
      <c r="AB506" s="168">
        <v>44440</v>
      </c>
      <c r="AC506" s="168">
        <v>44452</v>
      </c>
      <c r="AD506" s="168">
        <v>44561</v>
      </c>
      <c r="AE506" s="143">
        <v>120</v>
      </c>
      <c r="AF506" s="143">
        <v>0</v>
      </c>
      <c r="AG506" s="170">
        <v>0</v>
      </c>
      <c r="AH506" s="171" t="s">
        <v>79</v>
      </c>
      <c r="AI506" s="169" t="s">
        <v>79</v>
      </c>
      <c r="AJ506" s="169" t="s">
        <v>79</v>
      </c>
      <c r="AK506" s="169" t="s">
        <v>79</v>
      </c>
      <c r="AL506" s="143" t="s">
        <v>79</v>
      </c>
      <c r="AM506" s="143" t="s">
        <v>79</v>
      </c>
      <c r="AN506" s="143" t="s">
        <v>2610</v>
      </c>
      <c r="AO506" s="143" t="s">
        <v>79</v>
      </c>
      <c r="AP506" s="144">
        <f t="shared" si="15"/>
        <v>0.65</v>
      </c>
      <c r="AQ506" s="35"/>
      <c r="AR506" s="35"/>
      <c r="AS506" s="35"/>
      <c r="AT506" s="35"/>
      <c r="AU506" s="35"/>
      <c r="AV506" s="35"/>
    </row>
    <row r="507" spans="1:48" s="145" customFormat="1" ht="27.95" customHeight="1" x14ac:dyDescent="0.25">
      <c r="A507" s="126" t="s">
        <v>1855</v>
      </c>
      <c r="B507" s="126">
        <v>2021</v>
      </c>
      <c r="C507" s="126" t="s">
        <v>3315</v>
      </c>
      <c r="D507" s="127" t="s">
        <v>3316</v>
      </c>
      <c r="E507" s="128" t="s">
        <v>54</v>
      </c>
      <c r="F507" s="129" t="s">
        <v>27</v>
      </c>
      <c r="G507" s="130" t="s">
        <v>75</v>
      </c>
      <c r="H507" s="131" t="s">
        <v>774</v>
      </c>
      <c r="I507" s="132" t="s">
        <v>49</v>
      </c>
      <c r="J507" s="147" t="s">
        <v>223</v>
      </c>
      <c r="K507" s="133">
        <v>57</v>
      </c>
      <c r="L507" s="134" t="str">
        <f>IF(ISERROR(VLOOKUP(K507,#REF!,2,FALSE))," ",VLOOKUP(K507,#REF!,2,FALSE))</f>
        <v xml:space="preserve"> </v>
      </c>
      <c r="M507" s="134" t="str">
        <f>IF(ISERROR(VLOOKUP(K507,#REF!,3,FALSE))," ",VLOOKUP(K507,#REF!,3,FALSE))</f>
        <v xml:space="preserve"> </v>
      </c>
      <c r="N507" s="135" t="s">
        <v>2563</v>
      </c>
      <c r="O507" s="136">
        <v>0</v>
      </c>
      <c r="P507" s="137" t="s">
        <v>2122</v>
      </c>
      <c r="Q507" s="138" t="s">
        <v>1048</v>
      </c>
      <c r="R507" s="137" t="s">
        <v>295</v>
      </c>
      <c r="S507" s="137" t="s">
        <v>79</v>
      </c>
      <c r="T507" s="139" t="s">
        <v>79</v>
      </c>
      <c r="U507" s="140" t="s">
        <v>79</v>
      </c>
      <c r="V507" s="165">
        <v>25520000</v>
      </c>
      <c r="W507" s="141">
        <v>0</v>
      </c>
      <c r="X507" s="142"/>
      <c r="Y507" s="148"/>
      <c r="Z507" s="260">
        <f t="shared" si="14"/>
        <v>25520000</v>
      </c>
      <c r="AA507" s="263">
        <v>18076667</v>
      </c>
      <c r="AB507" s="168">
        <v>44440</v>
      </c>
      <c r="AC507" s="168">
        <v>44445</v>
      </c>
      <c r="AD507" s="168">
        <v>44561</v>
      </c>
      <c r="AE507" s="143">
        <v>120</v>
      </c>
      <c r="AF507" s="143">
        <v>0</v>
      </c>
      <c r="AG507" s="170">
        <v>0</v>
      </c>
      <c r="AH507" s="171" t="s">
        <v>79</v>
      </c>
      <c r="AI507" s="169" t="s">
        <v>79</v>
      </c>
      <c r="AJ507" s="169" t="s">
        <v>79</v>
      </c>
      <c r="AK507" s="169" t="s">
        <v>79</v>
      </c>
      <c r="AL507" s="143" t="s">
        <v>79</v>
      </c>
      <c r="AM507" s="143" t="s">
        <v>79</v>
      </c>
      <c r="AN507" s="143" t="s">
        <v>2610</v>
      </c>
      <c r="AO507" s="143" t="s">
        <v>79</v>
      </c>
      <c r="AP507" s="144">
        <f t="shared" si="15"/>
        <v>0.70833334639498435</v>
      </c>
      <c r="AQ507" s="35"/>
      <c r="AR507" s="35"/>
      <c r="AS507" s="35"/>
      <c r="AT507" s="35"/>
      <c r="AU507" s="35"/>
      <c r="AV507" s="35"/>
    </row>
    <row r="508" spans="1:48" s="145" customFormat="1" ht="27.95" customHeight="1" x14ac:dyDescent="0.25">
      <c r="A508" s="126" t="s">
        <v>1856</v>
      </c>
      <c r="B508" s="126">
        <v>2021</v>
      </c>
      <c r="C508" s="126" t="s">
        <v>3317</v>
      </c>
      <c r="D508" s="127" t="s">
        <v>3318</v>
      </c>
      <c r="E508" s="128" t="s">
        <v>54</v>
      </c>
      <c r="F508" s="129" t="s">
        <v>27</v>
      </c>
      <c r="G508" s="130" t="s">
        <v>75</v>
      </c>
      <c r="H508" s="131" t="s">
        <v>775</v>
      </c>
      <c r="I508" s="132" t="s">
        <v>49</v>
      </c>
      <c r="J508" s="147" t="s">
        <v>223</v>
      </c>
      <c r="K508" s="133">
        <v>57</v>
      </c>
      <c r="L508" s="134" t="str">
        <f>IF(ISERROR(VLOOKUP(K508,#REF!,2,FALSE))," ",VLOOKUP(K508,#REF!,2,FALSE))</f>
        <v xml:space="preserve"> </v>
      </c>
      <c r="M508" s="134" t="str">
        <f>IF(ISERROR(VLOOKUP(K508,#REF!,3,FALSE))," ",VLOOKUP(K508,#REF!,3,FALSE))</f>
        <v xml:space="preserve"> </v>
      </c>
      <c r="N508" s="135" t="s">
        <v>2563</v>
      </c>
      <c r="O508" s="136">
        <v>0</v>
      </c>
      <c r="P508" s="137" t="s">
        <v>2137</v>
      </c>
      <c r="Q508" s="138" t="s">
        <v>1063</v>
      </c>
      <c r="R508" s="137" t="s">
        <v>295</v>
      </c>
      <c r="S508" s="137" t="s">
        <v>79</v>
      </c>
      <c r="T508" s="139" t="s">
        <v>79</v>
      </c>
      <c r="U508" s="140" t="s">
        <v>79</v>
      </c>
      <c r="V508" s="165">
        <v>17480000</v>
      </c>
      <c r="W508" s="141">
        <v>0</v>
      </c>
      <c r="X508" s="142"/>
      <c r="Y508" s="148"/>
      <c r="Z508" s="260">
        <f t="shared" si="14"/>
        <v>17480000</v>
      </c>
      <c r="AA508" s="263">
        <v>0</v>
      </c>
      <c r="AB508" s="168">
        <v>44446</v>
      </c>
      <c r="AC508" s="168">
        <v>44452</v>
      </c>
      <c r="AD508" s="168">
        <v>44561</v>
      </c>
      <c r="AE508" s="143">
        <v>120</v>
      </c>
      <c r="AF508" s="143">
        <v>0</v>
      </c>
      <c r="AG508" s="170">
        <v>0</v>
      </c>
      <c r="AH508" s="171" t="s">
        <v>79</v>
      </c>
      <c r="AI508" s="169" t="s">
        <v>79</v>
      </c>
      <c r="AJ508" s="169" t="s">
        <v>79</v>
      </c>
      <c r="AK508" s="169" t="s">
        <v>79</v>
      </c>
      <c r="AL508" s="143" t="s">
        <v>79</v>
      </c>
      <c r="AM508" s="143" t="s">
        <v>79</v>
      </c>
      <c r="AN508" s="143" t="s">
        <v>2610</v>
      </c>
      <c r="AO508" s="143" t="s">
        <v>79</v>
      </c>
      <c r="AP508" s="144">
        <f t="shared" si="15"/>
        <v>0</v>
      </c>
      <c r="AQ508" s="35"/>
      <c r="AR508" s="35"/>
      <c r="AS508" s="35"/>
      <c r="AT508" s="35"/>
      <c r="AU508" s="35"/>
      <c r="AV508" s="35"/>
    </row>
    <row r="509" spans="1:48" s="145" customFormat="1" ht="27.95" customHeight="1" x14ac:dyDescent="0.25">
      <c r="A509" s="126" t="s">
        <v>1857</v>
      </c>
      <c r="B509" s="126">
        <v>2021</v>
      </c>
      <c r="C509" s="126" t="s">
        <v>3319</v>
      </c>
      <c r="D509" s="127" t="s">
        <v>3320</v>
      </c>
      <c r="E509" s="128" t="s">
        <v>54</v>
      </c>
      <c r="F509" s="129" t="s">
        <v>27</v>
      </c>
      <c r="G509" s="130" t="s">
        <v>75</v>
      </c>
      <c r="H509" s="131" t="s">
        <v>776</v>
      </c>
      <c r="I509" s="132" t="s">
        <v>49</v>
      </c>
      <c r="J509" s="147" t="s">
        <v>223</v>
      </c>
      <c r="K509" s="133">
        <v>57</v>
      </c>
      <c r="L509" s="134" t="str">
        <f>IF(ISERROR(VLOOKUP(K509,#REF!,2,FALSE))," ",VLOOKUP(K509,#REF!,2,FALSE))</f>
        <v xml:space="preserve"> </v>
      </c>
      <c r="M509" s="134" t="str">
        <f>IF(ISERROR(VLOOKUP(K509,#REF!,3,FALSE))," ",VLOOKUP(K509,#REF!,3,FALSE))</f>
        <v xml:space="preserve"> </v>
      </c>
      <c r="N509" s="135" t="s">
        <v>2563</v>
      </c>
      <c r="O509" s="136">
        <v>0</v>
      </c>
      <c r="P509" s="137" t="s">
        <v>2255</v>
      </c>
      <c r="Q509" s="138" t="s">
        <v>1182</v>
      </c>
      <c r="R509" s="137" t="s">
        <v>295</v>
      </c>
      <c r="S509" s="137" t="s">
        <v>79</v>
      </c>
      <c r="T509" s="139" t="s">
        <v>79</v>
      </c>
      <c r="U509" s="140" t="s">
        <v>79</v>
      </c>
      <c r="V509" s="165">
        <v>25520000</v>
      </c>
      <c r="W509" s="141">
        <v>0</v>
      </c>
      <c r="X509" s="142"/>
      <c r="Y509" s="148"/>
      <c r="Z509" s="260">
        <f t="shared" si="14"/>
        <v>25520000</v>
      </c>
      <c r="AA509" s="263">
        <v>15099333</v>
      </c>
      <c r="AB509" s="168">
        <v>44440</v>
      </c>
      <c r="AC509" s="168">
        <v>44459</v>
      </c>
      <c r="AD509" s="168">
        <v>44561</v>
      </c>
      <c r="AE509" s="143">
        <v>120</v>
      </c>
      <c r="AF509" s="143">
        <v>0</v>
      </c>
      <c r="AG509" s="170">
        <v>0</v>
      </c>
      <c r="AH509" s="171" t="s">
        <v>79</v>
      </c>
      <c r="AI509" s="169" t="s">
        <v>79</v>
      </c>
      <c r="AJ509" s="169" t="s">
        <v>79</v>
      </c>
      <c r="AK509" s="169" t="s">
        <v>79</v>
      </c>
      <c r="AL509" s="143" t="s">
        <v>79</v>
      </c>
      <c r="AM509" s="143" t="s">
        <v>79</v>
      </c>
      <c r="AN509" s="143" t="s">
        <v>2610</v>
      </c>
      <c r="AO509" s="143" t="s">
        <v>79</v>
      </c>
      <c r="AP509" s="144">
        <f t="shared" si="15"/>
        <v>0.59166665360501569</v>
      </c>
      <c r="AQ509" s="35"/>
      <c r="AR509" s="35"/>
      <c r="AS509" s="35"/>
      <c r="AT509" s="35"/>
      <c r="AU509" s="35"/>
      <c r="AV509" s="35"/>
    </row>
    <row r="510" spans="1:48" s="145" customFormat="1" ht="27.95" customHeight="1" x14ac:dyDescent="0.25">
      <c r="A510" s="126" t="s">
        <v>1858</v>
      </c>
      <c r="B510" s="126">
        <v>2021</v>
      </c>
      <c r="C510" s="126" t="s">
        <v>3321</v>
      </c>
      <c r="D510" s="127" t="s">
        <v>3322</v>
      </c>
      <c r="E510" s="128" t="s">
        <v>54</v>
      </c>
      <c r="F510" s="129" t="s">
        <v>27</v>
      </c>
      <c r="G510" s="130" t="s">
        <v>75</v>
      </c>
      <c r="H510" s="131" t="s">
        <v>777</v>
      </c>
      <c r="I510" s="132" t="s">
        <v>49</v>
      </c>
      <c r="J510" s="147" t="s">
        <v>223</v>
      </c>
      <c r="K510" s="133">
        <v>57</v>
      </c>
      <c r="L510" s="134" t="str">
        <f>IF(ISERROR(VLOOKUP(K510,#REF!,2,FALSE))," ",VLOOKUP(K510,#REF!,2,FALSE))</f>
        <v xml:space="preserve"> </v>
      </c>
      <c r="M510" s="134" t="str">
        <f>IF(ISERROR(VLOOKUP(K510,#REF!,3,FALSE))," ",VLOOKUP(K510,#REF!,3,FALSE))</f>
        <v xml:space="preserve"> </v>
      </c>
      <c r="N510" s="135" t="s">
        <v>2563</v>
      </c>
      <c r="O510" s="136">
        <v>0</v>
      </c>
      <c r="P510" s="137" t="s">
        <v>2123</v>
      </c>
      <c r="Q510" s="138" t="s">
        <v>1049</v>
      </c>
      <c r="R510" s="137" t="s">
        <v>295</v>
      </c>
      <c r="S510" s="137" t="s">
        <v>79</v>
      </c>
      <c r="T510" s="139" t="s">
        <v>79</v>
      </c>
      <c r="U510" s="140" t="s">
        <v>79</v>
      </c>
      <c r="V510" s="165">
        <v>25520000</v>
      </c>
      <c r="W510" s="141">
        <v>0</v>
      </c>
      <c r="X510" s="142"/>
      <c r="Y510" s="148"/>
      <c r="Z510" s="260">
        <f t="shared" si="14"/>
        <v>25520000</v>
      </c>
      <c r="AA510" s="263">
        <v>18076667</v>
      </c>
      <c r="AB510" s="168">
        <v>44441</v>
      </c>
      <c r="AC510" s="168">
        <v>44445</v>
      </c>
      <c r="AD510" s="168">
        <v>44532</v>
      </c>
      <c r="AE510" s="143">
        <v>120</v>
      </c>
      <c r="AF510" s="143">
        <v>0</v>
      </c>
      <c r="AG510" s="170">
        <v>0</v>
      </c>
      <c r="AH510" s="171" t="s">
        <v>79</v>
      </c>
      <c r="AI510" s="169" t="s">
        <v>79</v>
      </c>
      <c r="AJ510" s="169" t="s">
        <v>79</v>
      </c>
      <c r="AK510" s="169" t="s">
        <v>79</v>
      </c>
      <c r="AL510" s="143" t="s">
        <v>79</v>
      </c>
      <c r="AM510" s="143" t="s">
        <v>79</v>
      </c>
      <c r="AN510" s="143" t="s">
        <v>2610</v>
      </c>
      <c r="AO510" s="143" t="s">
        <v>79</v>
      </c>
      <c r="AP510" s="144">
        <f t="shared" si="15"/>
        <v>0.70833334639498435</v>
      </c>
      <c r="AQ510" s="35"/>
      <c r="AR510" s="35"/>
      <c r="AS510" s="35"/>
      <c r="AT510" s="35"/>
      <c r="AU510" s="35"/>
      <c r="AV510" s="35"/>
    </row>
    <row r="511" spans="1:48" s="145" customFormat="1" ht="27.95" customHeight="1" x14ac:dyDescent="0.25">
      <c r="A511" s="126" t="s">
        <v>1859</v>
      </c>
      <c r="B511" s="126">
        <v>2021</v>
      </c>
      <c r="C511" s="126" t="s">
        <v>3323</v>
      </c>
      <c r="D511" s="127" t="s">
        <v>3324</v>
      </c>
      <c r="E511" s="128" t="s">
        <v>54</v>
      </c>
      <c r="F511" s="129" t="s">
        <v>27</v>
      </c>
      <c r="G511" s="130" t="s">
        <v>75</v>
      </c>
      <c r="H511" s="131" t="s">
        <v>778</v>
      </c>
      <c r="I511" s="132" t="s">
        <v>49</v>
      </c>
      <c r="J511" s="147" t="s">
        <v>223</v>
      </c>
      <c r="K511" s="133">
        <v>57</v>
      </c>
      <c r="L511" s="134" t="str">
        <f>IF(ISERROR(VLOOKUP(K511,#REF!,2,FALSE))," ",VLOOKUP(K511,#REF!,2,FALSE))</f>
        <v xml:space="preserve"> </v>
      </c>
      <c r="M511" s="134" t="str">
        <f>IF(ISERROR(VLOOKUP(K511,#REF!,3,FALSE))," ",VLOOKUP(K511,#REF!,3,FALSE))</f>
        <v xml:space="preserve"> </v>
      </c>
      <c r="N511" s="135" t="s">
        <v>2563</v>
      </c>
      <c r="O511" s="136">
        <v>0</v>
      </c>
      <c r="P511" s="137" t="s">
        <v>2103</v>
      </c>
      <c r="Q511" s="138" t="s">
        <v>1029</v>
      </c>
      <c r="R511" s="137" t="s">
        <v>295</v>
      </c>
      <c r="S511" s="137" t="s">
        <v>79</v>
      </c>
      <c r="T511" s="139" t="s">
        <v>79</v>
      </c>
      <c r="U511" s="140" t="s">
        <v>79</v>
      </c>
      <c r="V511" s="165">
        <v>17480000</v>
      </c>
      <c r="W511" s="141">
        <v>0</v>
      </c>
      <c r="X511" s="142"/>
      <c r="Y511" s="148"/>
      <c r="Z511" s="260">
        <f t="shared" si="14"/>
        <v>17480000</v>
      </c>
      <c r="AA511" s="263">
        <v>8011667</v>
      </c>
      <c r="AB511" s="168">
        <v>44441</v>
      </c>
      <c r="AC511" s="168">
        <v>44445</v>
      </c>
      <c r="AD511" s="168">
        <v>44561</v>
      </c>
      <c r="AE511" s="143">
        <v>120</v>
      </c>
      <c r="AF511" s="143">
        <v>0</v>
      </c>
      <c r="AG511" s="170">
        <v>0</v>
      </c>
      <c r="AH511" s="171" t="s">
        <v>79</v>
      </c>
      <c r="AI511" s="169" t="s">
        <v>79</v>
      </c>
      <c r="AJ511" s="169" t="s">
        <v>79</v>
      </c>
      <c r="AK511" s="169" t="s">
        <v>79</v>
      </c>
      <c r="AL511" s="143" t="s">
        <v>79</v>
      </c>
      <c r="AM511" s="143" t="s">
        <v>79</v>
      </c>
      <c r="AN511" s="143" t="s">
        <v>2610</v>
      </c>
      <c r="AO511" s="143" t="s">
        <v>79</v>
      </c>
      <c r="AP511" s="144">
        <f t="shared" si="15"/>
        <v>0.45833335240274597</v>
      </c>
      <c r="AQ511" s="35"/>
      <c r="AR511" s="35"/>
      <c r="AS511" s="35"/>
      <c r="AT511" s="35"/>
      <c r="AU511" s="35"/>
      <c r="AV511" s="35"/>
    </row>
    <row r="512" spans="1:48" s="145" customFormat="1" ht="27.95" customHeight="1" x14ac:dyDescent="0.25">
      <c r="A512" s="126" t="s">
        <v>1860</v>
      </c>
      <c r="B512" s="126">
        <v>2021</v>
      </c>
      <c r="C512" s="126" t="s">
        <v>3325</v>
      </c>
      <c r="D512" s="127" t="s">
        <v>3326</v>
      </c>
      <c r="E512" s="128" t="s">
        <v>54</v>
      </c>
      <c r="F512" s="129" t="s">
        <v>27</v>
      </c>
      <c r="G512" s="130" t="s">
        <v>75</v>
      </c>
      <c r="H512" s="131" t="s">
        <v>779</v>
      </c>
      <c r="I512" s="132" t="s">
        <v>49</v>
      </c>
      <c r="J512" s="147" t="s">
        <v>223</v>
      </c>
      <c r="K512" s="133">
        <v>57</v>
      </c>
      <c r="L512" s="134" t="str">
        <f>IF(ISERROR(VLOOKUP(K512,#REF!,2,FALSE))," ",VLOOKUP(K512,#REF!,2,FALSE))</f>
        <v xml:space="preserve"> </v>
      </c>
      <c r="M512" s="134" t="str">
        <f>IF(ISERROR(VLOOKUP(K512,#REF!,3,FALSE))," ",VLOOKUP(K512,#REF!,3,FALSE))</f>
        <v xml:space="preserve"> </v>
      </c>
      <c r="N512" s="135" t="s">
        <v>2563</v>
      </c>
      <c r="O512" s="136">
        <v>0</v>
      </c>
      <c r="P512" s="137" t="s">
        <v>2179</v>
      </c>
      <c r="Q512" s="138" t="s">
        <v>1105</v>
      </c>
      <c r="R512" s="137" t="s">
        <v>295</v>
      </c>
      <c r="S512" s="137" t="s">
        <v>79</v>
      </c>
      <c r="T512" s="139" t="s">
        <v>79</v>
      </c>
      <c r="U512" s="140" t="s">
        <v>79</v>
      </c>
      <c r="V512" s="165">
        <v>17480000</v>
      </c>
      <c r="W512" s="141">
        <v>0</v>
      </c>
      <c r="X512" s="142"/>
      <c r="Y512" s="148"/>
      <c r="Z512" s="260">
        <f t="shared" si="14"/>
        <v>17480000</v>
      </c>
      <c r="AA512" s="263">
        <v>12381667</v>
      </c>
      <c r="AB512" s="168">
        <v>44440</v>
      </c>
      <c r="AC512" s="168">
        <v>44445</v>
      </c>
      <c r="AD512" s="168">
        <v>44561</v>
      </c>
      <c r="AE512" s="143">
        <v>120</v>
      </c>
      <c r="AF512" s="143">
        <v>0</v>
      </c>
      <c r="AG512" s="170">
        <v>0</v>
      </c>
      <c r="AH512" s="171" t="s">
        <v>79</v>
      </c>
      <c r="AI512" s="169" t="s">
        <v>79</v>
      </c>
      <c r="AJ512" s="169" t="s">
        <v>79</v>
      </c>
      <c r="AK512" s="169" t="s">
        <v>79</v>
      </c>
      <c r="AL512" s="143" t="s">
        <v>79</v>
      </c>
      <c r="AM512" s="143" t="s">
        <v>79</v>
      </c>
      <c r="AN512" s="143" t="s">
        <v>2610</v>
      </c>
      <c r="AO512" s="143" t="s">
        <v>79</v>
      </c>
      <c r="AP512" s="144">
        <f t="shared" si="15"/>
        <v>0.70833335240274597</v>
      </c>
      <c r="AQ512" s="35"/>
      <c r="AR512" s="35"/>
      <c r="AS512" s="35"/>
      <c r="AT512" s="35"/>
      <c r="AU512" s="35"/>
      <c r="AV512" s="35"/>
    </row>
    <row r="513" spans="1:48" s="145" customFormat="1" ht="27.95" customHeight="1" x14ac:dyDescent="0.25">
      <c r="A513" s="126" t="s">
        <v>1861</v>
      </c>
      <c r="B513" s="126">
        <v>2021</v>
      </c>
      <c r="C513" s="126" t="s">
        <v>3327</v>
      </c>
      <c r="D513" s="127" t="s">
        <v>3328</v>
      </c>
      <c r="E513" s="128" t="s">
        <v>54</v>
      </c>
      <c r="F513" s="129" t="s">
        <v>27</v>
      </c>
      <c r="G513" s="130" t="s">
        <v>75</v>
      </c>
      <c r="H513" s="131" t="s">
        <v>780</v>
      </c>
      <c r="I513" s="132" t="s">
        <v>49</v>
      </c>
      <c r="J513" s="147" t="s">
        <v>223</v>
      </c>
      <c r="K513" s="133">
        <v>57</v>
      </c>
      <c r="L513" s="134" t="str">
        <f>IF(ISERROR(VLOOKUP(K513,#REF!,2,FALSE))," ",VLOOKUP(K513,#REF!,2,FALSE))</f>
        <v xml:space="preserve"> </v>
      </c>
      <c r="M513" s="134" t="str">
        <f>IF(ISERROR(VLOOKUP(K513,#REF!,3,FALSE))," ",VLOOKUP(K513,#REF!,3,FALSE))</f>
        <v xml:space="preserve"> </v>
      </c>
      <c r="N513" s="135" t="s">
        <v>2563</v>
      </c>
      <c r="O513" s="136">
        <v>0</v>
      </c>
      <c r="P513" s="137" t="s">
        <v>2181</v>
      </c>
      <c r="Q513" s="138" t="s">
        <v>1107</v>
      </c>
      <c r="R513" s="137" t="s">
        <v>295</v>
      </c>
      <c r="S513" s="137" t="s">
        <v>79</v>
      </c>
      <c r="T513" s="139" t="s">
        <v>79</v>
      </c>
      <c r="U513" s="140" t="s">
        <v>79</v>
      </c>
      <c r="V513" s="165">
        <v>17480000</v>
      </c>
      <c r="W513" s="141">
        <v>0</v>
      </c>
      <c r="X513" s="142"/>
      <c r="Y513" s="148"/>
      <c r="Z513" s="260">
        <f t="shared" si="14"/>
        <v>17480000</v>
      </c>
      <c r="AA513" s="263">
        <v>11362000</v>
      </c>
      <c r="AB513" s="168">
        <v>44445</v>
      </c>
      <c r="AC513" s="168">
        <v>44452</v>
      </c>
      <c r="AD513" s="168">
        <v>44561</v>
      </c>
      <c r="AE513" s="143">
        <v>120</v>
      </c>
      <c r="AF513" s="143">
        <v>0</v>
      </c>
      <c r="AG513" s="170">
        <v>0</v>
      </c>
      <c r="AH513" s="171" t="s">
        <v>79</v>
      </c>
      <c r="AI513" s="169" t="s">
        <v>79</v>
      </c>
      <c r="AJ513" s="169" t="s">
        <v>79</v>
      </c>
      <c r="AK513" s="169" t="s">
        <v>79</v>
      </c>
      <c r="AL513" s="143" t="s">
        <v>79</v>
      </c>
      <c r="AM513" s="143" t="s">
        <v>79</v>
      </c>
      <c r="AN513" s="143" t="s">
        <v>2610</v>
      </c>
      <c r="AO513" s="143" t="s">
        <v>79</v>
      </c>
      <c r="AP513" s="144">
        <f t="shared" si="15"/>
        <v>0.65</v>
      </c>
      <c r="AQ513" s="35"/>
      <c r="AR513" s="35"/>
      <c r="AS513" s="35"/>
      <c r="AT513" s="35"/>
      <c r="AU513" s="35"/>
      <c r="AV513" s="35"/>
    </row>
    <row r="514" spans="1:48" s="145" customFormat="1" ht="27.95" customHeight="1" x14ac:dyDescent="0.25">
      <c r="A514" s="126" t="s">
        <v>1862</v>
      </c>
      <c r="B514" s="126">
        <v>2021</v>
      </c>
      <c r="C514" s="126" t="s">
        <v>3329</v>
      </c>
      <c r="D514" s="127" t="s">
        <v>3330</v>
      </c>
      <c r="E514" s="128" t="s">
        <v>54</v>
      </c>
      <c r="F514" s="129" t="s">
        <v>27</v>
      </c>
      <c r="G514" s="130" t="s">
        <v>75</v>
      </c>
      <c r="H514" s="131" t="s">
        <v>781</v>
      </c>
      <c r="I514" s="132" t="s">
        <v>49</v>
      </c>
      <c r="J514" s="147" t="s">
        <v>223</v>
      </c>
      <c r="K514" s="133">
        <v>57</v>
      </c>
      <c r="L514" s="134" t="str">
        <f>IF(ISERROR(VLOOKUP(K514,#REF!,2,FALSE))," ",VLOOKUP(K514,#REF!,2,FALSE))</f>
        <v xml:space="preserve"> </v>
      </c>
      <c r="M514" s="134" t="str">
        <f>IF(ISERROR(VLOOKUP(K514,#REF!,3,FALSE))," ",VLOOKUP(K514,#REF!,3,FALSE))</f>
        <v xml:space="preserve"> </v>
      </c>
      <c r="N514" s="135" t="s">
        <v>2563</v>
      </c>
      <c r="O514" s="136">
        <v>0</v>
      </c>
      <c r="P514" s="137" t="s">
        <v>2182</v>
      </c>
      <c r="Q514" s="138" t="s">
        <v>1108</v>
      </c>
      <c r="R514" s="137" t="s">
        <v>295</v>
      </c>
      <c r="S514" s="137" t="s">
        <v>79</v>
      </c>
      <c r="T514" s="139" t="s">
        <v>79</v>
      </c>
      <c r="U514" s="140" t="s">
        <v>79</v>
      </c>
      <c r="V514" s="165">
        <v>17480000</v>
      </c>
      <c r="W514" s="141">
        <v>0</v>
      </c>
      <c r="X514" s="142"/>
      <c r="Y514" s="148"/>
      <c r="Z514" s="260">
        <f t="shared" si="14"/>
        <v>17480000</v>
      </c>
      <c r="AA514" s="263">
        <v>0</v>
      </c>
      <c r="AB514" s="168">
        <v>44445</v>
      </c>
      <c r="AC514" s="168">
        <v>44452</v>
      </c>
      <c r="AD514" s="168">
        <v>44561</v>
      </c>
      <c r="AE514" s="143">
        <v>120</v>
      </c>
      <c r="AF514" s="143">
        <v>0</v>
      </c>
      <c r="AG514" s="170">
        <v>0</v>
      </c>
      <c r="AH514" s="171" t="s">
        <v>79</v>
      </c>
      <c r="AI514" s="169" t="s">
        <v>79</v>
      </c>
      <c r="AJ514" s="169" t="s">
        <v>79</v>
      </c>
      <c r="AK514" s="169" t="s">
        <v>79</v>
      </c>
      <c r="AL514" s="143" t="s">
        <v>79</v>
      </c>
      <c r="AM514" s="143" t="s">
        <v>79</v>
      </c>
      <c r="AN514" s="143" t="s">
        <v>2610</v>
      </c>
      <c r="AO514" s="143" t="s">
        <v>79</v>
      </c>
      <c r="AP514" s="144">
        <f t="shared" si="15"/>
        <v>0</v>
      </c>
      <c r="AQ514" s="35"/>
      <c r="AR514" s="35"/>
      <c r="AS514" s="35"/>
      <c r="AT514" s="35"/>
      <c r="AU514" s="35"/>
      <c r="AV514" s="35"/>
    </row>
    <row r="515" spans="1:48" s="145" customFormat="1" ht="27.95" customHeight="1" x14ac:dyDescent="0.25">
      <c r="A515" s="126" t="s">
        <v>1863</v>
      </c>
      <c r="B515" s="126">
        <v>2021</v>
      </c>
      <c r="C515" s="126" t="s">
        <v>3331</v>
      </c>
      <c r="D515" s="127" t="s">
        <v>3332</v>
      </c>
      <c r="E515" s="128" t="s">
        <v>54</v>
      </c>
      <c r="F515" s="129" t="s">
        <v>27</v>
      </c>
      <c r="G515" s="130" t="s">
        <v>75</v>
      </c>
      <c r="H515" s="131" t="s">
        <v>782</v>
      </c>
      <c r="I515" s="132" t="s">
        <v>49</v>
      </c>
      <c r="J515" s="147" t="s">
        <v>223</v>
      </c>
      <c r="K515" s="133">
        <v>57</v>
      </c>
      <c r="L515" s="134" t="str">
        <f>IF(ISERROR(VLOOKUP(K515,#REF!,2,FALSE))," ",VLOOKUP(K515,#REF!,2,FALSE))</f>
        <v xml:space="preserve"> </v>
      </c>
      <c r="M515" s="134" t="str">
        <f>IF(ISERROR(VLOOKUP(K515,#REF!,3,FALSE))," ",VLOOKUP(K515,#REF!,3,FALSE))</f>
        <v xml:space="preserve"> </v>
      </c>
      <c r="N515" s="135" t="s">
        <v>2563</v>
      </c>
      <c r="O515" s="136">
        <v>0</v>
      </c>
      <c r="P515" s="137" t="s">
        <v>2183</v>
      </c>
      <c r="Q515" s="138" t="s">
        <v>1109</v>
      </c>
      <c r="R515" s="137" t="s">
        <v>295</v>
      </c>
      <c r="S515" s="137" t="s">
        <v>79</v>
      </c>
      <c r="T515" s="139" t="s">
        <v>79</v>
      </c>
      <c r="U515" s="140" t="s">
        <v>79</v>
      </c>
      <c r="V515" s="165">
        <v>17480000</v>
      </c>
      <c r="W515" s="141">
        <v>0</v>
      </c>
      <c r="X515" s="142"/>
      <c r="Y515" s="148"/>
      <c r="Z515" s="260">
        <f t="shared" si="14"/>
        <v>17480000</v>
      </c>
      <c r="AA515" s="263">
        <v>11944667</v>
      </c>
      <c r="AB515" s="168">
        <v>44445</v>
      </c>
      <c r="AC515" s="168">
        <v>44448</v>
      </c>
      <c r="AD515" s="168">
        <v>44561</v>
      </c>
      <c r="AE515" s="143">
        <v>120</v>
      </c>
      <c r="AF515" s="143">
        <v>0</v>
      </c>
      <c r="AG515" s="170">
        <v>0</v>
      </c>
      <c r="AH515" s="171" t="s">
        <v>79</v>
      </c>
      <c r="AI515" s="169" t="s">
        <v>79</v>
      </c>
      <c r="AJ515" s="169" t="s">
        <v>79</v>
      </c>
      <c r="AK515" s="169" t="s">
        <v>79</v>
      </c>
      <c r="AL515" s="143" t="s">
        <v>79</v>
      </c>
      <c r="AM515" s="143" t="s">
        <v>79</v>
      </c>
      <c r="AN515" s="143" t="s">
        <v>2610</v>
      </c>
      <c r="AO515" s="143" t="s">
        <v>79</v>
      </c>
      <c r="AP515" s="144">
        <f t="shared" si="15"/>
        <v>0.68333335240274595</v>
      </c>
      <c r="AQ515" s="35"/>
      <c r="AR515" s="35"/>
      <c r="AS515" s="35"/>
      <c r="AT515" s="35"/>
      <c r="AU515" s="35"/>
      <c r="AV515" s="35"/>
    </row>
    <row r="516" spans="1:48" s="145" customFormat="1" ht="27.95" customHeight="1" x14ac:dyDescent="0.25">
      <c r="A516" s="126" t="s">
        <v>1864</v>
      </c>
      <c r="B516" s="126">
        <v>2021</v>
      </c>
      <c r="C516" s="126" t="s">
        <v>3333</v>
      </c>
      <c r="D516" s="127" t="s">
        <v>3334</v>
      </c>
      <c r="E516" s="128" t="s">
        <v>54</v>
      </c>
      <c r="F516" s="129" t="s">
        <v>27</v>
      </c>
      <c r="G516" s="130" t="s">
        <v>75</v>
      </c>
      <c r="H516" s="131" t="s">
        <v>783</v>
      </c>
      <c r="I516" s="132" t="s">
        <v>49</v>
      </c>
      <c r="J516" s="147" t="s">
        <v>223</v>
      </c>
      <c r="K516" s="133">
        <v>57</v>
      </c>
      <c r="L516" s="134" t="str">
        <f>IF(ISERROR(VLOOKUP(K516,#REF!,2,FALSE))," ",VLOOKUP(K516,#REF!,2,FALSE))</f>
        <v xml:space="preserve"> </v>
      </c>
      <c r="M516" s="134" t="str">
        <f>IF(ISERROR(VLOOKUP(K516,#REF!,3,FALSE))," ",VLOOKUP(K516,#REF!,3,FALSE))</f>
        <v xml:space="preserve"> </v>
      </c>
      <c r="N516" s="135" t="s">
        <v>2563</v>
      </c>
      <c r="O516" s="136">
        <v>0</v>
      </c>
      <c r="P516" s="137" t="s">
        <v>2251</v>
      </c>
      <c r="Q516" s="138" t="s">
        <v>1178</v>
      </c>
      <c r="R516" s="137" t="s">
        <v>295</v>
      </c>
      <c r="S516" s="137" t="s">
        <v>79</v>
      </c>
      <c r="T516" s="139" t="s">
        <v>79</v>
      </c>
      <c r="U516" s="140" t="s">
        <v>79</v>
      </c>
      <c r="V516" s="165">
        <v>17480000</v>
      </c>
      <c r="W516" s="141">
        <v>0</v>
      </c>
      <c r="X516" s="142"/>
      <c r="Y516" s="148"/>
      <c r="Z516" s="260">
        <f t="shared" si="14"/>
        <v>17480000</v>
      </c>
      <c r="AA516" s="263">
        <v>10342333</v>
      </c>
      <c r="AB516" s="168">
        <v>44445</v>
      </c>
      <c r="AC516" s="168">
        <v>44452</v>
      </c>
      <c r="AD516" s="168">
        <v>44561</v>
      </c>
      <c r="AE516" s="143">
        <v>120</v>
      </c>
      <c r="AF516" s="143">
        <v>0</v>
      </c>
      <c r="AG516" s="170">
        <v>0</v>
      </c>
      <c r="AH516" s="171" t="s">
        <v>79</v>
      </c>
      <c r="AI516" s="169" t="s">
        <v>79</v>
      </c>
      <c r="AJ516" s="169" t="s">
        <v>79</v>
      </c>
      <c r="AK516" s="169" t="s">
        <v>79</v>
      </c>
      <c r="AL516" s="143" t="s">
        <v>79</v>
      </c>
      <c r="AM516" s="143" t="s">
        <v>79</v>
      </c>
      <c r="AN516" s="143" t="s">
        <v>2610</v>
      </c>
      <c r="AO516" s="143" t="s">
        <v>79</v>
      </c>
      <c r="AP516" s="144">
        <f t="shared" si="15"/>
        <v>0.59166664759725396</v>
      </c>
      <c r="AQ516" s="35"/>
      <c r="AR516" s="35"/>
      <c r="AS516" s="35"/>
      <c r="AT516" s="35"/>
      <c r="AU516" s="35"/>
      <c r="AV516" s="35"/>
    </row>
    <row r="517" spans="1:48" s="145" customFormat="1" ht="27.95" customHeight="1" x14ac:dyDescent="0.25">
      <c r="A517" s="126" t="s">
        <v>1865</v>
      </c>
      <c r="B517" s="126">
        <v>2021</v>
      </c>
      <c r="C517" s="126" t="s">
        <v>3335</v>
      </c>
      <c r="D517" s="127" t="s">
        <v>3336</v>
      </c>
      <c r="E517" s="128" t="s">
        <v>54</v>
      </c>
      <c r="F517" s="129" t="s">
        <v>27</v>
      </c>
      <c r="G517" s="130" t="s">
        <v>75</v>
      </c>
      <c r="H517" s="131" t="s">
        <v>784</v>
      </c>
      <c r="I517" s="132" t="s">
        <v>49</v>
      </c>
      <c r="J517" s="147" t="s">
        <v>223</v>
      </c>
      <c r="K517" s="133">
        <v>57</v>
      </c>
      <c r="L517" s="134" t="str">
        <f>IF(ISERROR(VLOOKUP(K517,#REF!,2,FALSE))," ",VLOOKUP(K517,#REF!,2,FALSE))</f>
        <v xml:space="preserve"> </v>
      </c>
      <c r="M517" s="134" t="str">
        <f>IF(ISERROR(VLOOKUP(K517,#REF!,3,FALSE))," ",VLOOKUP(K517,#REF!,3,FALSE))</f>
        <v xml:space="preserve"> </v>
      </c>
      <c r="N517" s="135" t="s">
        <v>2563</v>
      </c>
      <c r="O517" s="136">
        <v>0</v>
      </c>
      <c r="P517" s="137" t="s">
        <v>2124</v>
      </c>
      <c r="Q517" s="138" t="s">
        <v>1050</v>
      </c>
      <c r="R517" s="137" t="s">
        <v>295</v>
      </c>
      <c r="S517" s="137" t="s">
        <v>79</v>
      </c>
      <c r="T517" s="139" t="s">
        <v>79</v>
      </c>
      <c r="U517" s="140" t="s">
        <v>79</v>
      </c>
      <c r="V517" s="165">
        <v>17480000</v>
      </c>
      <c r="W517" s="141">
        <v>-10342333</v>
      </c>
      <c r="X517" s="142"/>
      <c r="Y517" s="148"/>
      <c r="Z517" s="260">
        <f t="shared" si="14"/>
        <v>7137667</v>
      </c>
      <c r="AA517" s="263">
        <v>7137667</v>
      </c>
      <c r="AB517" s="168">
        <v>44440</v>
      </c>
      <c r="AC517" s="168">
        <v>44446</v>
      </c>
      <c r="AD517" s="168">
        <v>44561</v>
      </c>
      <c r="AE517" s="143">
        <v>120</v>
      </c>
      <c r="AF517" s="143">
        <v>0</v>
      </c>
      <c r="AG517" s="170">
        <v>0</v>
      </c>
      <c r="AH517" s="171" t="s">
        <v>79</v>
      </c>
      <c r="AI517" s="169" t="s">
        <v>79</v>
      </c>
      <c r="AJ517" s="169" t="s">
        <v>79</v>
      </c>
      <c r="AK517" s="169" t="s">
        <v>79</v>
      </c>
      <c r="AL517" s="143" t="s">
        <v>79</v>
      </c>
      <c r="AM517" s="143" t="s">
        <v>79</v>
      </c>
      <c r="AN517" s="143" t="s">
        <v>2610</v>
      </c>
      <c r="AO517" s="143" t="s">
        <v>79</v>
      </c>
      <c r="AP517" s="144">
        <f t="shared" si="15"/>
        <v>1</v>
      </c>
      <c r="AQ517" s="35"/>
      <c r="AR517" s="35"/>
      <c r="AS517" s="35"/>
      <c r="AT517" s="35"/>
      <c r="AU517" s="35"/>
      <c r="AV517" s="35"/>
    </row>
    <row r="518" spans="1:48" s="145" customFormat="1" ht="27.95" customHeight="1" x14ac:dyDescent="0.25">
      <c r="A518" s="126" t="s">
        <v>1865</v>
      </c>
      <c r="B518" s="126">
        <v>2021</v>
      </c>
      <c r="C518" s="126" t="s">
        <v>3335</v>
      </c>
      <c r="D518" s="127" t="s">
        <v>3336</v>
      </c>
      <c r="E518" s="128" t="s">
        <v>54</v>
      </c>
      <c r="F518" s="129" t="s">
        <v>27</v>
      </c>
      <c r="G518" s="130" t="s">
        <v>75</v>
      </c>
      <c r="H518" s="131" t="s">
        <v>785</v>
      </c>
      <c r="I518" s="132" t="s">
        <v>49</v>
      </c>
      <c r="J518" s="147" t="s">
        <v>223</v>
      </c>
      <c r="K518" s="133">
        <v>57</v>
      </c>
      <c r="L518" s="134" t="str">
        <f>IF(ISERROR(VLOOKUP(K518,#REF!,2,FALSE))," ",VLOOKUP(K518,#REF!,2,FALSE))</f>
        <v xml:space="preserve"> </v>
      </c>
      <c r="M518" s="134" t="str">
        <f>IF(ISERROR(VLOOKUP(K518,#REF!,3,FALSE))," ",VLOOKUP(K518,#REF!,3,FALSE))</f>
        <v xml:space="preserve"> </v>
      </c>
      <c r="N518" s="135" t="s">
        <v>2563</v>
      </c>
      <c r="O518" s="136">
        <v>0</v>
      </c>
      <c r="P518" s="137" t="s">
        <v>2300</v>
      </c>
      <c r="Q518" s="138" t="s">
        <v>1227</v>
      </c>
      <c r="R518" s="137" t="s">
        <v>295</v>
      </c>
      <c r="S518" s="137" t="s">
        <v>79</v>
      </c>
      <c r="T518" s="139" t="s">
        <v>79</v>
      </c>
      <c r="U518" s="140" t="s">
        <v>79</v>
      </c>
      <c r="V518" s="165">
        <v>10342333</v>
      </c>
      <c r="W518" s="141">
        <v>0</v>
      </c>
      <c r="X518" s="142"/>
      <c r="Y518" s="148"/>
      <c r="Z518" s="260">
        <f t="shared" si="14"/>
        <v>10342333</v>
      </c>
      <c r="AA518" s="263">
        <v>5098333</v>
      </c>
      <c r="AB518" s="168">
        <v>44440</v>
      </c>
      <c r="AC518" s="168">
        <v>44446</v>
      </c>
      <c r="AD518" s="168">
        <v>44561</v>
      </c>
      <c r="AE518" s="143">
        <v>120</v>
      </c>
      <c r="AF518" s="143">
        <v>0</v>
      </c>
      <c r="AG518" s="170">
        <v>0</v>
      </c>
      <c r="AH518" s="171" t="s">
        <v>79</v>
      </c>
      <c r="AI518" s="169" t="s">
        <v>79</v>
      </c>
      <c r="AJ518" s="169" t="s">
        <v>79</v>
      </c>
      <c r="AK518" s="169" t="s">
        <v>79</v>
      </c>
      <c r="AL518" s="143" t="s">
        <v>79</v>
      </c>
      <c r="AM518" s="143" t="s">
        <v>79</v>
      </c>
      <c r="AN518" s="143" t="s">
        <v>2610</v>
      </c>
      <c r="AO518" s="143" t="s">
        <v>79</v>
      </c>
      <c r="AP518" s="144">
        <f t="shared" si="15"/>
        <v>0.4929577301369043</v>
      </c>
      <c r="AQ518" s="35"/>
      <c r="AR518" s="35"/>
      <c r="AS518" s="35"/>
      <c r="AT518" s="35"/>
      <c r="AU518" s="35"/>
      <c r="AV518" s="35"/>
    </row>
    <row r="519" spans="1:48" s="145" customFormat="1" ht="27.95" customHeight="1" x14ac:dyDescent="0.25">
      <c r="A519" s="126" t="s">
        <v>1866</v>
      </c>
      <c r="B519" s="126">
        <v>2021</v>
      </c>
      <c r="C519" s="126"/>
      <c r="D519" s="127"/>
      <c r="E519" s="128" t="s">
        <v>70</v>
      </c>
      <c r="F519" s="128" t="s">
        <v>70</v>
      </c>
      <c r="G519" s="130"/>
      <c r="H519" s="131" t="s">
        <v>786</v>
      </c>
      <c r="I519" s="132" t="s">
        <v>49</v>
      </c>
      <c r="J519" s="147" t="s">
        <v>223</v>
      </c>
      <c r="K519" s="133">
        <v>33</v>
      </c>
      <c r="L519" s="134" t="str">
        <f>IF(ISERROR(VLOOKUP(K519,#REF!,2,FALSE))," ",VLOOKUP(K519,#REF!,2,FALSE))</f>
        <v xml:space="preserve"> </v>
      </c>
      <c r="M519" s="134" t="str">
        <f>IF(ISERROR(VLOOKUP(K519,#REF!,3,FALSE))," ",VLOOKUP(K519,#REF!,3,FALSE))</f>
        <v xml:space="preserve"> </v>
      </c>
      <c r="N519" s="135" t="s">
        <v>2555</v>
      </c>
      <c r="O519" s="136">
        <v>0</v>
      </c>
      <c r="P519" s="137" t="s">
        <v>2167</v>
      </c>
      <c r="Q519" s="138" t="s">
        <v>1093</v>
      </c>
      <c r="R519" s="137" t="s">
        <v>295</v>
      </c>
      <c r="S519" s="137" t="s">
        <v>79</v>
      </c>
      <c r="T519" s="139" t="s">
        <v>79</v>
      </c>
      <c r="U519" s="140" t="s">
        <v>79</v>
      </c>
      <c r="V519" s="165">
        <v>177700</v>
      </c>
      <c r="W519" s="141">
        <v>0</v>
      </c>
      <c r="X519" s="142"/>
      <c r="Y519" s="148"/>
      <c r="Z519" s="260">
        <f t="shared" si="14"/>
        <v>177700</v>
      </c>
      <c r="AA519" s="263">
        <v>177700</v>
      </c>
      <c r="AB519" s="168"/>
      <c r="AC519" s="168"/>
      <c r="AD519" s="168"/>
      <c r="AE519" s="143"/>
      <c r="AF519" s="143"/>
      <c r="AG519" s="170"/>
      <c r="AH519" s="171"/>
      <c r="AI519" s="169"/>
      <c r="AJ519" s="169"/>
      <c r="AK519" s="169"/>
      <c r="AL519" s="143"/>
      <c r="AM519" s="143"/>
      <c r="AN519" s="143"/>
      <c r="AO519" s="143"/>
      <c r="AP519" s="144">
        <f t="shared" si="15"/>
        <v>1</v>
      </c>
      <c r="AQ519" s="35"/>
      <c r="AR519" s="35"/>
      <c r="AS519" s="35"/>
      <c r="AT519" s="35"/>
      <c r="AU519" s="35"/>
      <c r="AV519" s="35"/>
    </row>
    <row r="520" spans="1:48" s="145" customFormat="1" ht="27.95" customHeight="1" x14ac:dyDescent="0.25">
      <c r="A520" s="126" t="s">
        <v>1866</v>
      </c>
      <c r="B520" s="126">
        <v>2021</v>
      </c>
      <c r="C520" s="126"/>
      <c r="D520" s="127"/>
      <c r="E520" s="128" t="s">
        <v>70</v>
      </c>
      <c r="F520" s="128" t="s">
        <v>70</v>
      </c>
      <c r="G520" s="130"/>
      <c r="H520" s="131" t="s">
        <v>786</v>
      </c>
      <c r="I520" s="132" t="s">
        <v>49</v>
      </c>
      <c r="J520" s="147" t="s">
        <v>223</v>
      </c>
      <c r="K520" s="133">
        <v>57</v>
      </c>
      <c r="L520" s="134" t="str">
        <f>IF(ISERROR(VLOOKUP(K520,#REF!,2,FALSE))," ",VLOOKUP(K520,#REF!,2,FALSE))</f>
        <v xml:space="preserve"> </v>
      </c>
      <c r="M520" s="134" t="str">
        <f>IF(ISERROR(VLOOKUP(K520,#REF!,3,FALSE))," ",VLOOKUP(K520,#REF!,3,FALSE))</f>
        <v xml:space="preserve"> </v>
      </c>
      <c r="N520" s="135" t="s">
        <v>2553</v>
      </c>
      <c r="O520" s="136">
        <v>0</v>
      </c>
      <c r="P520" s="137" t="s">
        <v>2167</v>
      </c>
      <c r="Q520" s="138" t="s">
        <v>1093</v>
      </c>
      <c r="R520" s="137" t="s">
        <v>295</v>
      </c>
      <c r="S520" s="137" t="s">
        <v>79</v>
      </c>
      <c r="T520" s="139" t="s">
        <v>79</v>
      </c>
      <c r="U520" s="140" t="s">
        <v>79</v>
      </c>
      <c r="V520" s="165">
        <v>853400</v>
      </c>
      <c r="W520" s="141">
        <v>0</v>
      </c>
      <c r="X520" s="142"/>
      <c r="Y520" s="148"/>
      <c r="Z520" s="260">
        <f t="shared" si="14"/>
        <v>853400</v>
      </c>
      <c r="AA520" s="263">
        <v>853400</v>
      </c>
      <c r="AB520" s="168"/>
      <c r="AC520" s="168"/>
      <c r="AD520" s="168"/>
      <c r="AE520" s="143"/>
      <c r="AF520" s="143"/>
      <c r="AG520" s="170"/>
      <c r="AH520" s="171"/>
      <c r="AI520" s="169"/>
      <c r="AJ520" s="169"/>
      <c r="AK520" s="169"/>
      <c r="AL520" s="143"/>
      <c r="AM520" s="143"/>
      <c r="AN520" s="143"/>
      <c r="AO520" s="143"/>
      <c r="AP520" s="144">
        <f t="shared" si="15"/>
        <v>1</v>
      </c>
      <c r="AQ520" s="35"/>
      <c r="AR520" s="35"/>
      <c r="AS520" s="35"/>
      <c r="AT520" s="35"/>
      <c r="AU520" s="35"/>
      <c r="AV520" s="35"/>
    </row>
    <row r="521" spans="1:48" s="145" customFormat="1" ht="27.95" customHeight="1" x14ac:dyDescent="0.25">
      <c r="A521" s="126" t="s">
        <v>1866</v>
      </c>
      <c r="B521" s="126">
        <v>2021</v>
      </c>
      <c r="C521" s="126"/>
      <c r="D521" s="127"/>
      <c r="E521" s="128" t="s">
        <v>70</v>
      </c>
      <c r="F521" s="128" t="s">
        <v>70</v>
      </c>
      <c r="G521" s="130"/>
      <c r="H521" s="131" t="s">
        <v>786</v>
      </c>
      <c r="I521" s="132" t="s">
        <v>49</v>
      </c>
      <c r="J521" s="147" t="s">
        <v>223</v>
      </c>
      <c r="K521" s="133">
        <v>57</v>
      </c>
      <c r="L521" s="134" t="str">
        <f>IF(ISERROR(VLOOKUP(K521,#REF!,2,FALSE))," ",VLOOKUP(K521,#REF!,2,FALSE))</f>
        <v xml:space="preserve"> </v>
      </c>
      <c r="M521" s="134" t="str">
        <f>IF(ISERROR(VLOOKUP(K521,#REF!,3,FALSE))," ",VLOOKUP(K521,#REF!,3,FALSE))</f>
        <v xml:space="preserve"> </v>
      </c>
      <c r="N521" s="135" t="s">
        <v>2563</v>
      </c>
      <c r="O521" s="136">
        <v>0</v>
      </c>
      <c r="P521" s="137" t="s">
        <v>2167</v>
      </c>
      <c r="Q521" s="138" t="s">
        <v>1093</v>
      </c>
      <c r="R521" s="137" t="s">
        <v>295</v>
      </c>
      <c r="S521" s="137" t="s">
        <v>79</v>
      </c>
      <c r="T521" s="139" t="s">
        <v>79</v>
      </c>
      <c r="U521" s="140" t="s">
        <v>79</v>
      </c>
      <c r="V521" s="165">
        <v>3494500</v>
      </c>
      <c r="W521" s="141">
        <v>0</v>
      </c>
      <c r="X521" s="142"/>
      <c r="Y521" s="148"/>
      <c r="Z521" s="260">
        <f t="shared" si="14"/>
        <v>3494500</v>
      </c>
      <c r="AA521" s="263">
        <v>3494500</v>
      </c>
      <c r="AB521" s="168"/>
      <c r="AC521" s="168"/>
      <c r="AD521" s="168"/>
      <c r="AE521" s="143"/>
      <c r="AF521" s="143"/>
      <c r="AG521" s="170"/>
      <c r="AH521" s="171"/>
      <c r="AI521" s="169"/>
      <c r="AJ521" s="169"/>
      <c r="AK521" s="169"/>
      <c r="AL521" s="143"/>
      <c r="AM521" s="143"/>
      <c r="AN521" s="143"/>
      <c r="AO521" s="143"/>
      <c r="AP521" s="144">
        <f t="shared" si="15"/>
        <v>1</v>
      </c>
      <c r="AQ521" s="35"/>
      <c r="AR521" s="35"/>
      <c r="AS521" s="35"/>
      <c r="AT521" s="35"/>
      <c r="AU521" s="35"/>
      <c r="AV521" s="35"/>
    </row>
    <row r="522" spans="1:48" s="145" customFormat="1" ht="27.95" customHeight="1" x14ac:dyDescent="0.25">
      <c r="A522" s="126" t="s">
        <v>1866</v>
      </c>
      <c r="B522" s="126">
        <v>2021</v>
      </c>
      <c r="C522" s="126"/>
      <c r="D522" s="127"/>
      <c r="E522" s="128" t="s">
        <v>70</v>
      </c>
      <c r="F522" s="128" t="s">
        <v>70</v>
      </c>
      <c r="G522" s="130"/>
      <c r="H522" s="131" t="s">
        <v>786</v>
      </c>
      <c r="I522" s="132" t="s">
        <v>49</v>
      </c>
      <c r="J522" s="147" t="s">
        <v>223</v>
      </c>
      <c r="K522" s="133">
        <v>49</v>
      </c>
      <c r="L522" s="134" t="str">
        <f>IF(ISERROR(VLOOKUP(K522,#REF!,2,FALSE))," ",VLOOKUP(K522,#REF!,2,FALSE))</f>
        <v xml:space="preserve"> </v>
      </c>
      <c r="M522" s="134" t="str">
        <f>IF(ISERROR(VLOOKUP(K522,#REF!,3,FALSE))," ",VLOOKUP(K522,#REF!,3,FALSE))</f>
        <v xml:space="preserve"> </v>
      </c>
      <c r="N522" s="135" t="s">
        <v>2565</v>
      </c>
      <c r="O522" s="136">
        <v>0</v>
      </c>
      <c r="P522" s="137" t="s">
        <v>2167</v>
      </c>
      <c r="Q522" s="138" t="s">
        <v>1093</v>
      </c>
      <c r="R522" s="137" t="s">
        <v>295</v>
      </c>
      <c r="S522" s="137" t="s">
        <v>79</v>
      </c>
      <c r="T522" s="139" t="s">
        <v>79</v>
      </c>
      <c r="U522" s="140" t="s">
        <v>79</v>
      </c>
      <c r="V522" s="165">
        <v>923100</v>
      </c>
      <c r="W522" s="141">
        <v>0</v>
      </c>
      <c r="X522" s="142"/>
      <c r="Y522" s="148"/>
      <c r="Z522" s="260">
        <f t="shared" si="14"/>
        <v>923100</v>
      </c>
      <c r="AA522" s="263">
        <v>923100</v>
      </c>
      <c r="AB522" s="168"/>
      <c r="AC522" s="168"/>
      <c r="AD522" s="168"/>
      <c r="AE522" s="143"/>
      <c r="AF522" s="143"/>
      <c r="AG522" s="170"/>
      <c r="AH522" s="171"/>
      <c r="AI522" s="169"/>
      <c r="AJ522" s="169"/>
      <c r="AK522" s="169"/>
      <c r="AL522" s="143"/>
      <c r="AM522" s="143"/>
      <c r="AN522" s="143"/>
      <c r="AO522" s="143"/>
      <c r="AP522" s="144">
        <f t="shared" si="15"/>
        <v>1</v>
      </c>
      <c r="AQ522" s="35"/>
      <c r="AR522" s="35"/>
      <c r="AS522" s="35"/>
      <c r="AT522" s="35"/>
      <c r="AU522" s="35"/>
      <c r="AV522" s="35"/>
    </row>
    <row r="523" spans="1:48" s="145" customFormat="1" ht="27.95" customHeight="1" x14ac:dyDescent="0.25">
      <c r="A523" s="126" t="s">
        <v>1866</v>
      </c>
      <c r="B523" s="126">
        <v>2021</v>
      </c>
      <c r="C523" s="126"/>
      <c r="D523" s="127"/>
      <c r="E523" s="128" t="s">
        <v>70</v>
      </c>
      <c r="F523" s="128" t="s">
        <v>70</v>
      </c>
      <c r="G523" s="130"/>
      <c r="H523" s="131" t="s">
        <v>786</v>
      </c>
      <c r="I523" s="132" t="s">
        <v>49</v>
      </c>
      <c r="J523" s="147" t="s">
        <v>223</v>
      </c>
      <c r="K523" s="133">
        <v>48</v>
      </c>
      <c r="L523" s="134" t="str">
        <f>IF(ISERROR(VLOOKUP(K523,#REF!,2,FALSE))," ",VLOOKUP(K523,#REF!,2,FALSE))</f>
        <v xml:space="preserve"> </v>
      </c>
      <c r="M523" s="134" t="str">
        <f>IF(ISERROR(VLOOKUP(K523,#REF!,3,FALSE))," ",VLOOKUP(K523,#REF!,3,FALSE))</f>
        <v xml:space="preserve"> </v>
      </c>
      <c r="N523" s="135" t="s">
        <v>2571</v>
      </c>
      <c r="O523" s="136">
        <v>0</v>
      </c>
      <c r="P523" s="137" t="s">
        <v>2167</v>
      </c>
      <c r="Q523" s="138" t="s">
        <v>1093</v>
      </c>
      <c r="R523" s="137" t="s">
        <v>295</v>
      </c>
      <c r="S523" s="137" t="s">
        <v>79</v>
      </c>
      <c r="T523" s="139" t="s">
        <v>79</v>
      </c>
      <c r="U523" s="140" t="s">
        <v>79</v>
      </c>
      <c r="V523" s="165">
        <v>177700</v>
      </c>
      <c r="W523" s="141">
        <v>0</v>
      </c>
      <c r="X523" s="142"/>
      <c r="Y523" s="148"/>
      <c r="Z523" s="260">
        <f t="shared" si="14"/>
        <v>177700</v>
      </c>
      <c r="AA523" s="263">
        <v>177700</v>
      </c>
      <c r="AB523" s="168"/>
      <c r="AC523" s="168"/>
      <c r="AD523" s="168"/>
      <c r="AE523" s="143"/>
      <c r="AF523" s="143"/>
      <c r="AG523" s="170"/>
      <c r="AH523" s="171"/>
      <c r="AI523" s="169"/>
      <c r="AJ523" s="169"/>
      <c r="AK523" s="169"/>
      <c r="AL523" s="143"/>
      <c r="AM523" s="143"/>
      <c r="AN523" s="143"/>
      <c r="AO523" s="143"/>
      <c r="AP523" s="144">
        <f t="shared" si="15"/>
        <v>1</v>
      </c>
      <c r="AQ523" s="35"/>
      <c r="AR523" s="35"/>
      <c r="AS523" s="35"/>
      <c r="AT523" s="35"/>
      <c r="AU523" s="35"/>
      <c r="AV523" s="35"/>
    </row>
    <row r="524" spans="1:48" s="145" customFormat="1" ht="27.95" customHeight="1" x14ac:dyDescent="0.25">
      <c r="A524" s="126" t="s">
        <v>1866</v>
      </c>
      <c r="B524" s="126">
        <v>2021</v>
      </c>
      <c r="C524" s="126"/>
      <c r="D524" s="127"/>
      <c r="E524" s="128" t="s">
        <v>70</v>
      </c>
      <c r="F524" s="128" t="s">
        <v>70</v>
      </c>
      <c r="G524" s="130"/>
      <c r="H524" s="131" t="s">
        <v>786</v>
      </c>
      <c r="I524" s="132" t="s">
        <v>49</v>
      </c>
      <c r="J524" s="147" t="s">
        <v>223</v>
      </c>
      <c r="K524" s="133">
        <v>30</v>
      </c>
      <c r="L524" s="134" t="str">
        <f>IF(ISERROR(VLOOKUP(K524,#REF!,2,FALSE))," ",VLOOKUP(K524,#REF!,2,FALSE))</f>
        <v xml:space="preserve"> </v>
      </c>
      <c r="M524" s="134" t="str">
        <f>IF(ISERROR(VLOOKUP(K524,#REF!,3,FALSE))," ",VLOOKUP(K524,#REF!,3,FALSE))</f>
        <v xml:space="preserve"> </v>
      </c>
      <c r="N524" s="135" t="s">
        <v>2567</v>
      </c>
      <c r="O524" s="136">
        <v>0</v>
      </c>
      <c r="P524" s="137" t="s">
        <v>2167</v>
      </c>
      <c r="Q524" s="138" t="s">
        <v>1093</v>
      </c>
      <c r="R524" s="137" t="s">
        <v>295</v>
      </c>
      <c r="S524" s="137" t="s">
        <v>79</v>
      </c>
      <c r="T524" s="139" t="s">
        <v>79</v>
      </c>
      <c r="U524" s="140" t="s">
        <v>79</v>
      </c>
      <c r="V524" s="165">
        <v>177700</v>
      </c>
      <c r="W524" s="141">
        <v>0</v>
      </c>
      <c r="X524" s="142"/>
      <c r="Y524" s="148"/>
      <c r="Z524" s="260">
        <f t="shared" si="14"/>
        <v>177700</v>
      </c>
      <c r="AA524" s="263">
        <v>177700</v>
      </c>
      <c r="AB524" s="168"/>
      <c r="AC524" s="168"/>
      <c r="AD524" s="168"/>
      <c r="AE524" s="143"/>
      <c r="AF524" s="143"/>
      <c r="AG524" s="170"/>
      <c r="AH524" s="171"/>
      <c r="AI524" s="169"/>
      <c r="AJ524" s="169"/>
      <c r="AK524" s="169"/>
      <c r="AL524" s="143"/>
      <c r="AM524" s="143"/>
      <c r="AN524" s="143"/>
      <c r="AO524" s="143"/>
      <c r="AP524" s="144">
        <f t="shared" si="15"/>
        <v>1</v>
      </c>
      <c r="AQ524" s="35"/>
      <c r="AR524" s="35"/>
      <c r="AS524" s="35"/>
      <c r="AT524" s="35"/>
      <c r="AU524" s="35"/>
      <c r="AV524" s="35"/>
    </row>
    <row r="525" spans="1:48" s="145" customFormat="1" ht="27.95" customHeight="1" x14ac:dyDescent="0.25">
      <c r="A525" s="126" t="s">
        <v>1866</v>
      </c>
      <c r="B525" s="126">
        <v>2021</v>
      </c>
      <c r="C525" s="126"/>
      <c r="D525" s="127"/>
      <c r="E525" s="128" t="s">
        <v>70</v>
      </c>
      <c r="F525" s="128" t="s">
        <v>70</v>
      </c>
      <c r="G525" s="130"/>
      <c r="H525" s="131" t="s">
        <v>786</v>
      </c>
      <c r="I525" s="132" t="s">
        <v>49</v>
      </c>
      <c r="J525" s="147" t="s">
        <v>223</v>
      </c>
      <c r="K525" s="133">
        <v>43</v>
      </c>
      <c r="L525" s="134" t="str">
        <f>IF(ISERROR(VLOOKUP(K525,#REF!,2,FALSE))," ",VLOOKUP(K525,#REF!,2,FALSE))</f>
        <v xml:space="preserve"> </v>
      </c>
      <c r="M525" s="134" t="str">
        <f>IF(ISERROR(VLOOKUP(K525,#REF!,3,FALSE))," ",VLOOKUP(K525,#REF!,3,FALSE))</f>
        <v xml:space="preserve"> </v>
      </c>
      <c r="N525" s="135" t="s">
        <v>2566</v>
      </c>
      <c r="O525" s="136">
        <v>0</v>
      </c>
      <c r="P525" s="137" t="s">
        <v>2167</v>
      </c>
      <c r="Q525" s="138" t="s">
        <v>1093</v>
      </c>
      <c r="R525" s="137" t="s">
        <v>295</v>
      </c>
      <c r="S525" s="137" t="s">
        <v>79</v>
      </c>
      <c r="T525" s="139" t="s">
        <v>79</v>
      </c>
      <c r="U525" s="140" t="s">
        <v>79</v>
      </c>
      <c r="V525" s="165">
        <v>1131200</v>
      </c>
      <c r="W525" s="141">
        <v>0</v>
      </c>
      <c r="X525" s="142"/>
      <c r="Y525" s="148"/>
      <c r="Z525" s="260">
        <f t="shared" si="14"/>
        <v>1131200</v>
      </c>
      <c r="AA525" s="263">
        <v>1131200</v>
      </c>
      <c r="AB525" s="168"/>
      <c r="AC525" s="168"/>
      <c r="AD525" s="168"/>
      <c r="AE525" s="143"/>
      <c r="AF525" s="143"/>
      <c r="AG525" s="170"/>
      <c r="AH525" s="171"/>
      <c r="AI525" s="169"/>
      <c r="AJ525" s="169"/>
      <c r="AK525" s="169"/>
      <c r="AL525" s="143"/>
      <c r="AM525" s="143"/>
      <c r="AN525" s="143"/>
      <c r="AO525" s="143"/>
      <c r="AP525" s="144">
        <f t="shared" si="15"/>
        <v>1</v>
      </c>
      <c r="AQ525" s="35"/>
      <c r="AR525" s="35"/>
      <c r="AS525" s="35"/>
      <c r="AT525" s="35"/>
      <c r="AU525" s="35"/>
      <c r="AV525" s="35"/>
    </row>
    <row r="526" spans="1:48" s="145" customFormat="1" ht="27.95" customHeight="1" x14ac:dyDescent="0.25">
      <c r="A526" s="126" t="s">
        <v>1866</v>
      </c>
      <c r="B526" s="126">
        <v>2021</v>
      </c>
      <c r="C526" s="126" t="s">
        <v>3337</v>
      </c>
      <c r="D526" s="127" t="s">
        <v>3338</v>
      </c>
      <c r="E526" s="128" t="s">
        <v>54</v>
      </c>
      <c r="F526" s="129" t="s">
        <v>27</v>
      </c>
      <c r="G526" s="130" t="s">
        <v>75</v>
      </c>
      <c r="H526" s="131" t="s">
        <v>787</v>
      </c>
      <c r="I526" s="132" t="s">
        <v>49</v>
      </c>
      <c r="J526" s="147" t="s">
        <v>223</v>
      </c>
      <c r="K526" s="133">
        <v>57</v>
      </c>
      <c r="L526" s="134" t="str">
        <f>IF(ISERROR(VLOOKUP(K526,#REF!,2,FALSE))," ",VLOOKUP(K526,#REF!,2,FALSE))</f>
        <v xml:space="preserve"> </v>
      </c>
      <c r="M526" s="134" t="str">
        <f>IF(ISERROR(VLOOKUP(K526,#REF!,3,FALSE))," ",VLOOKUP(K526,#REF!,3,FALSE))</f>
        <v xml:space="preserve"> </v>
      </c>
      <c r="N526" s="135" t="s">
        <v>2563</v>
      </c>
      <c r="O526" s="136">
        <v>0</v>
      </c>
      <c r="P526" s="137" t="s">
        <v>2125</v>
      </c>
      <c r="Q526" s="138" t="s">
        <v>1051</v>
      </c>
      <c r="R526" s="137" t="s">
        <v>295</v>
      </c>
      <c r="S526" s="137" t="s">
        <v>79</v>
      </c>
      <c r="T526" s="139" t="s">
        <v>79</v>
      </c>
      <c r="U526" s="140" t="s">
        <v>79</v>
      </c>
      <c r="V526" s="165">
        <v>17480000</v>
      </c>
      <c r="W526" s="141">
        <v>0</v>
      </c>
      <c r="X526" s="142"/>
      <c r="Y526" s="148"/>
      <c r="Z526" s="260">
        <f t="shared" ref="Z526:Z589" si="16">+V526+W526+Y526</f>
        <v>17480000</v>
      </c>
      <c r="AA526" s="263">
        <v>12236000</v>
      </c>
      <c r="AB526" s="168">
        <v>44440</v>
      </c>
      <c r="AC526" s="168">
        <v>44446</v>
      </c>
      <c r="AD526" s="168">
        <v>44561</v>
      </c>
      <c r="AE526" s="143">
        <v>120</v>
      </c>
      <c r="AF526" s="143">
        <v>0</v>
      </c>
      <c r="AG526" s="170">
        <v>0</v>
      </c>
      <c r="AH526" s="171" t="s">
        <v>79</v>
      </c>
      <c r="AI526" s="169" t="s">
        <v>79</v>
      </c>
      <c r="AJ526" s="169" t="s">
        <v>79</v>
      </c>
      <c r="AK526" s="169" t="s">
        <v>79</v>
      </c>
      <c r="AL526" s="143" t="s">
        <v>79</v>
      </c>
      <c r="AM526" s="143" t="s">
        <v>79</v>
      </c>
      <c r="AN526" s="143" t="s">
        <v>2610</v>
      </c>
      <c r="AO526" s="143" t="s">
        <v>79</v>
      </c>
      <c r="AP526" s="144">
        <f t="shared" ref="AP526:AP589" si="17">IF(ISERROR(AA526/Z526),"-",(AA526/Z526))</f>
        <v>0.7</v>
      </c>
      <c r="AQ526" s="35"/>
      <c r="AR526" s="35"/>
      <c r="AS526" s="35"/>
      <c r="AT526" s="35"/>
      <c r="AU526" s="35"/>
      <c r="AV526" s="35"/>
    </row>
    <row r="527" spans="1:48" s="145" customFormat="1" ht="27.95" customHeight="1" x14ac:dyDescent="0.25">
      <c r="A527" s="126" t="s">
        <v>1867</v>
      </c>
      <c r="B527" s="126">
        <v>2021</v>
      </c>
      <c r="C527" s="126" t="s">
        <v>3339</v>
      </c>
      <c r="D527" s="127" t="s">
        <v>3340</v>
      </c>
      <c r="E527" s="128" t="s">
        <v>54</v>
      </c>
      <c r="F527" s="129" t="s">
        <v>27</v>
      </c>
      <c r="G527" s="130" t="s">
        <v>75</v>
      </c>
      <c r="H527" s="131" t="s">
        <v>788</v>
      </c>
      <c r="I527" s="132" t="s">
        <v>49</v>
      </c>
      <c r="J527" s="147" t="s">
        <v>223</v>
      </c>
      <c r="K527" s="133">
        <v>57</v>
      </c>
      <c r="L527" s="134" t="str">
        <f>IF(ISERROR(VLOOKUP(K527,#REF!,2,FALSE))," ",VLOOKUP(K527,#REF!,2,FALSE))</f>
        <v xml:space="preserve"> </v>
      </c>
      <c r="M527" s="134" t="str">
        <f>IF(ISERROR(VLOOKUP(K527,#REF!,3,FALSE))," ",VLOOKUP(K527,#REF!,3,FALSE))</f>
        <v xml:space="preserve"> </v>
      </c>
      <c r="N527" s="135" t="s">
        <v>2563</v>
      </c>
      <c r="O527" s="136">
        <v>0</v>
      </c>
      <c r="P527" s="137" t="s">
        <v>2127</v>
      </c>
      <c r="Q527" s="138" t="s">
        <v>1053</v>
      </c>
      <c r="R527" s="137" t="s">
        <v>295</v>
      </c>
      <c r="S527" s="137" t="s">
        <v>79</v>
      </c>
      <c r="T527" s="139" t="s">
        <v>79</v>
      </c>
      <c r="U527" s="140" t="s">
        <v>79</v>
      </c>
      <c r="V527" s="165">
        <v>17480000</v>
      </c>
      <c r="W527" s="141">
        <v>0</v>
      </c>
      <c r="X527" s="142"/>
      <c r="Y527" s="148"/>
      <c r="Z527" s="260">
        <f t="shared" si="16"/>
        <v>17480000</v>
      </c>
      <c r="AA527" s="263">
        <v>12236000</v>
      </c>
      <c r="AB527" s="168">
        <v>44441</v>
      </c>
      <c r="AC527" s="168">
        <v>44446</v>
      </c>
      <c r="AD527" s="168">
        <v>44561</v>
      </c>
      <c r="AE527" s="143">
        <v>120</v>
      </c>
      <c r="AF527" s="143">
        <v>0</v>
      </c>
      <c r="AG527" s="170">
        <v>0</v>
      </c>
      <c r="AH527" s="171" t="s">
        <v>79</v>
      </c>
      <c r="AI527" s="169" t="s">
        <v>79</v>
      </c>
      <c r="AJ527" s="169" t="s">
        <v>79</v>
      </c>
      <c r="AK527" s="169" t="s">
        <v>79</v>
      </c>
      <c r="AL527" s="143" t="s">
        <v>79</v>
      </c>
      <c r="AM527" s="143" t="s">
        <v>79</v>
      </c>
      <c r="AN527" s="143" t="s">
        <v>2610</v>
      </c>
      <c r="AO527" s="143" t="s">
        <v>79</v>
      </c>
      <c r="AP527" s="144">
        <f t="shared" si="17"/>
        <v>0.7</v>
      </c>
      <c r="AQ527" s="35"/>
      <c r="AR527" s="35"/>
      <c r="AS527" s="35"/>
      <c r="AT527" s="35"/>
      <c r="AU527" s="35"/>
      <c r="AV527" s="35"/>
    </row>
    <row r="528" spans="1:48" s="145" customFormat="1" ht="27.95" customHeight="1" x14ac:dyDescent="0.25">
      <c r="A528" s="126" t="s">
        <v>1868</v>
      </c>
      <c r="B528" s="126">
        <v>2021</v>
      </c>
      <c r="C528" s="126" t="s">
        <v>3341</v>
      </c>
      <c r="D528" s="127" t="s">
        <v>3342</v>
      </c>
      <c r="E528" s="128" t="s">
        <v>54</v>
      </c>
      <c r="F528" s="129" t="s">
        <v>27</v>
      </c>
      <c r="G528" s="130" t="s">
        <v>75</v>
      </c>
      <c r="H528" s="131" t="s">
        <v>789</v>
      </c>
      <c r="I528" s="132" t="s">
        <v>49</v>
      </c>
      <c r="J528" s="147" t="s">
        <v>223</v>
      </c>
      <c r="K528" s="133">
        <v>57</v>
      </c>
      <c r="L528" s="134" t="str">
        <f>IF(ISERROR(VLOOKUP(K528,#REF!,2,FALSE))," ",VLOOKUP(K528,#REF!,2,FALSE))</f>
        <v xml:space="preserve"> </v>
      </c>
      <c r="M528" s="134" t="str">
        <f>IF(ISERROR(VLOOKUP(K528,#REF!,3,FALSE))," ",VLOOKUP(K528,#REF!,3,FALSE))</f>
        <v xml:space="preserve"> </v>
      </c>
      <c r="N528" s="135" t="s">
        <v>2563</v>
      </c>
      <c r="O528" s="136">
        <v>0</v>
      </c>
      <c r="P528" s="137" t="s">
        <v>2129</v>
      </c>
      <c r="Q528" s="138" t="s">
        <v>1055</v>
      </c>
      <c r="R528" s="137" t="s">
        <v>295</v>
      </c>
      <c r="S528" s="137" t="s">
        <v>79</v>
      </c>
      <c r="T528" s="139" t="s">
        <v>79</v>
      </c>
      <c r="U528" s="140" t="s">
        <v>79</v>
      </c>
      <c r="V528" s="165">
        <v>17480000</v>
      </c>
      <c r="W528" s="141">
        <v>0</v>
      </c>
      <c r="X528" s="142"/>
      <c r="Y528" s="148"/>
      <c r="Z528" s="260">
        <f t="shared" si="16"/>
        <v>17480000</v>
      </c>
      <c r="AA528" s="263">
        <v>12381667</v>
      </c>
      <c r="AB528" s="168">
        <v>44441</v>
      </c>
      <c r="AC528" s="168">
        <v>44445</v>
      </c>
      <c r="AD528" s="168">
        <v>44561</v>
      </c>
      <c r="AE528" s="143">
        <v>120</v>
      </c>
      <c r="AF528" s="143">
        <v>0</v>
      </c>
      <c r="AG528" s="170">
        <v>0</v>
      </c>
      <c r="AH528" s="171" t="s">
        <v>79</v>
      </c>
      <c r="AI528" s="169" t="s">
        <v>79</v>
      </c>
      <c r="AJ528" s="169" t="s">
        <v>79</v>
      </c>
      <c r="AK528" s="169" t="s">
        <v>79</v>
      </c>
      <c r="AL528" s="143" t="s">
        <v>79</v>
      </c>
      <c r="AM528" s="143" t="s">
        <v>79</v>
      </c>
      <c r="AN528" s="143" t="s">
        <v>2610</v>
      </c>
      <c r="AO528" s="143" t="s">
        <v>79</v>
      </c>
      <c r="AP528" s="144">
        <f t="shared" si="17"/>
        <v>0.70833335240274597</v>
      </c>
      <c r="AQ528" s="35"/>
      <c r="AR528" s="35"/>
      <c r="AS528" s="35"/>
      <c r="AT528" s="35"/>
      <c r="AU528" s="35"/>
      <c r="AV528" s="35"/>
    </row>
    <row r="529" spans="1:48" s="145" customFormat="1" ht="27.95" customHeight="1" x14ac:dyDescent="0.25">
      <c r="A529" s="126" t="s">
        <v>1869</v>
      </c>
      <c r="B529" s="126">
        <v>2021</v>
      </c>
      <c r="C529" s="126" t="s">
        <v>3343</v>
      </c>
      <c r="D529" s="127" t="s">
        <v>3344</v>
      </c>
      <c r="E529" s="128" t="s">
        <v>54</v>
      </c>
      <c r="F529" s="129" t="s">
        <v>27</v>
      </c>
      <c r="G529" s="130" t="s">
        <v>75</v>
      </c>
      <c r="H529" s="131" t="s">
        <v>790</v>
      </c>
      <c r="I529" s="132" t="s">
        <v>49</v>
      </c>
      <c r="J529" s="147" t="s">
        <v>223</v>
      </c>
      <c r="K529" s="133">
        <v>57</v>
      </c>
      <c r="L529" s="134" t="str">
        <f>IF(ISERROR(VLOOKUP(K529,#REF!,2,FALSE))," ",VLOOKUP(K529,#REF!,2,FALSE))</f>
        <v xml:space="preserve"> </v>
      </c>
      <c r="M529" s="134" t="str">
        <f>IF(ISERROR(VLOOKUP(K529,#REF!,3,FALSE))," ",VLOOKUP(K529,#REF!,3,FALSE))</f>
        <v xml:space="preserve"> </v>
      </c>
      <c r="N529" s="135" t="s">
        <v>2563</v>
      </c>
      <c r="O529" s="136">
        <v>0</v>
      </c>
      <c r="P529" s="137" t="s">
        <v>2130</v>
      </c>
      <c r="Q529" s="138" t="s">
        <v>1056</v>
      </c>
      <c r="R529" s="137" t="s">
        <v>295</v>
      </c>
      <c r="S529" s="137" t="s">
        <v>79</v>
      </c>
      <c r="T529" s="139" t="s">
        <v>79</v>
      </c>
      <c r="U529" s="140" t="s">
        <v>79</v>
      </c>
      <c r="V529" s="165">
        <v>17480000</v>
      </c>
      <c r="W529" s="141">
        <v>0</v>
      </c>
      <c r="X529" s="142"/>
      <c r="Y529" s="148"/>
      <c r="Z529" s="260">
        <f t="shared" si="16"/>
        <v>17480000</v>
      </c>
      <c r="AA529" s="263">
        <v>12381667</v>
      </c>
      <c r="AB529" s="168">
        <v>44441</v>
      </c>
      <c r="AC529" s="168">
        <v>44445</v>
      </c>
      <c r="AD529" s="168">
        <v>44561</v>
      </c>
      <c r="AE529" s="143">
        <v>120</v>
      </c>
      <c r="AF529" s="143">
        <v>0</v>
      </c>
      <c r="AG529" s="170">
        <v>0</v>
      </c>
      <c r="AH529" s="171" t="s">
        <v>79</v>
      </c>
      <c r="AI529" s="169" t="s">
        <v>79</v>
      </c>
      <c r="AJ529" s="169" t="s">
        <v>79</v>
      </c>
      <c r="AK529" s="169" t="s">
        <v>79</v>
      </c>
      <c r="AL529" s="143" t="s">
        <v>79</v>
      </c>
      <c r="AM529" s="143" t="s">
        <v>79</v>
      </c>
      <c r="AN529" s="143" t="s">
        <v>2610</v>
      </c>
      <c r="AO529" s="143" t="s">
        <v>79</v>
      </c>
      <c r="AP529" s="144">
        <f t="shared" si="17"/>
        <v>0.70833335240274597</v>
      </c>
      <c r="AQ529" s="35"/>
      <c r="AR529" s="35"/>
      <c r="AS529" s="35"/>
      <c r="AT529" s="35"/>
      <c r="AU529" s="35"/>
      <c r="AV529" s="35"/>
    </row>
    <row r="530" spans="1:48" s="145" customFormat="1" ht="27.95" customHeight="1" x14ac:dyDescent="0.25">
      <c r="A530" s="126" t="s">
        <v>1870</v>
      </c>
      <c r="B530" s="126">
        <v>2021</v>
      </c>
      <c r="C530" s="126" t="s">
        <v>3345</v>
      </c>
      <c r="D530" s="127" t="s">
        <v>3346</v>
      </c>
      <c r="E530" s="128" t="s">
        <v>54</v>
      </c>
      <c r="F530" s="129" t="s">
        <v>27</v>
      </c>
      <c r="G530" s="130" t="s">
        <v>75</v>
      </c>
      <c r="H530" s="131" t="s">
        <v>791</v>
      </c>
      <c r="I530" s="132" t="s">
        <v>49</v>
      </c>
      <c r="J530" s="147" t="s">
        <v>223</v>
      </c>
      <c r="K530" s="133">
        <v>57</v>
      </c>
      <c r="L530" s="134" t="str">
        <f>IF(ISERROR(VLOOKUP(K530,#REF!,2,FALSE))," ",VLOOKUP(K530,#REF!,2,FALSE))</f>
        <v xml:space="preserve"> </v>
      </c>
      <c r="M530" s="134" t="str">
        <f>IF(ISERROR(VLOOKUP(K530,#REF!,3,FALSE))," ",VLOOKUP(K530,#REF!,3,FALSE))</f>
        <v xml:space="preserve"> </v>
      </c>
      <c r="N530" s="135" t="s">
        <v>2563</v>
      </c>
      <c r="O530" s="136">
        <v>0</v>
      </c>
      <c r="P530" s="137" t="s">
        <v>2131</v>
      </c>
      <c r="Q530" s="138" t="s">
        <v>1057</v>
      </c>
      <c r="R530" s="137" t="s">
        <v>295</v>
      </c>
      <c r="S530" s="137" t="s">
        <v>79</v>
      </c>
      <c r="T530" s="139" t="s">
        <v>79</v>
      </c>
      <c r="U530" s="140" t="s">
        <v>79</v>
      </c>
      <c r="V530" s="165">
        <v>17480000</v>
      </c>
      <c r="W530" s="141">
        <v>0</v>
      </c>
      <c r="X530" s="142"/>
      <c r="Y530" s="148"/>
      <c r="Z530" s="260">
        <f t="shared" si="16"/>
        <v>17480000</v>
      </c>
      <c r="AA530" s="263">
        <v>12090333</v>
      </c>
      <c r="AB530" s="168">
        <v>44441</v>
      </c>
      <c r="AC530" s="168">
        <v>44445</v>
      </c>
      <c r="AD530" s="168">
        <v>44561</v>
      </c>
      <c r="AE530" s="143">
        <v>120</v>
      </c>
      <c r="AF530" s="143">
        <v>0</v>
      </c>
      <c r="AG530" s="170">
        <v>0</v>
      </c>
      <c r="AH530" s="171" t="s">
        <v>79</v>
      </c>
      <c r="AI530" s="169" t="s">
        <v>79</v>
      </c>
      <c r="AJ530" s="169" t="s">
        <v>79</v>
      </c>
      <c r="AK530" s="169" t="s">
        <v>79</v>
      </c>
      <c r="AL530" s="143" t="s">
        <v>79</v>
      </c>
      <c r="AM530" s="143" t="s">
        <v>79</v>
      </c>
      <c r="AN530" s="143" t="s">
        <v>2610</v>
      </c>
      <c r="AO530" s="143" t="s">
        <v>79</v>
      </c>
      <c r="AP530" s="144">
        <f t="shared" si="17"/>
        <v>0.69166664759725405</v>
      </c>
      <c r="AQ530" s="35"/>
      <c r="AR530" s="35"/>
      <c r="AS530" s="35"/>
      <c r="AT530" s="35"/>
      <c r="AU530" s="35"/>
      <c r="AV530" s="35"/>
    </row>
    <row r="531" spans="1:48" s="145" customFormat="1" ht="27.95" customHeight="1" x14ac:dyDescent="0.25">
      <c r="A531" s="126" t="s">
        <v>1871</v>
      </c>
      <c r="B531" s="126">
        <v>2021</v>
      </c>
      <c r="C531" s="126" t="s">
        <v>3347</v>
      </c>
      <c r="D531" s="127" t="s">
        <v>3348</v>
      </c>
      <c r="E531" s="128" t="s">
        <v>54</v>
      </c>
      <c r="F531" s="129" t="s">
        <v>27</v>
      </c>
      <c r="G531" s="130" t="s">
        <v>75</v>
      </c>
      <c r="H531" s="131" t="s">
        <v>792</v>
      </c>
      <c r="I531" s="132" t="s">
        <v>49</v>
      </c>
      <c r="J531" s="147" t="s">
        <v>223</v>
      </c>
      <c r="K531" s="133">
        <v>57</v>
      </c>
      <c r="L531" s="134" t="str">
        <f>IF(ISERROR(VLOOKUP(K531,#REF!,2,FALSE))," ",VLOOKUP(K531,#REF!,2,FALSE))</f>
        <v xml:space="preserve"> </v>
      </c>
      <c r="M531" s="134" t="str">
        <f>IF(ISERROR(VLOOKUP(K531,#REF!,3,FALSE))," ",VLOOKUP(K531,#REF!,3,FALSE))</f>
        <v xml:space="preserve"> </v>
      </c>
      <c r="N531" s="135" t="s">
        <v>2563</v>
      </c>
      <c r="O531" s="136">
        <v>0</v>
      </c>
      <c r="P531" s="137" t="s">
        <v>2132</v>
      </c>
      <c r="Q531" s="138" t="s">
        <v>1058</v>
      </c>
      <c r="R531" s="137" t="s">
        <v>295</v>
      </c>
      <c r="S531" s="137" t="s">
        <v>79</v>
      </c>
      <c r="T531" s="139" t="s">
        <v>79</v>
      </c>
      <c r="U531" s="140" t="s">
        <v>79</v>
      </c>
      <c r="V531" s="165">
        <v>17480000</v>
      </c>
      <c r="W531" s="141">
        <v>0</v>
      </c>
      <c r="X531" s="142"/>
      <c r="Y531" s="148"/>
      <c r="Z531" s="260">
        <f t="shared" si="16"/>
        <v>17480000</v>
      </c>
      <c r="AA531" s="263">
        <v>12381667</v>
      </c>
      <c r="AB531" s="168">
        <v>44441</v>
      </c>
      <c r="AC531" s="168">
        <v>44445</v>
      </c>
      <c r="AD531" s="168">
        <v>44561</v>
      </c>
      <c r="AE531" s="143">
        <v>120</v>
      </c>
      <c r="AF531" s="143">
        <v>0</v>
      </c>
      <c r="AG531" s="170">
        <v>0</v>
      </c>
      <c r="AH531" s="171" t="s">
        <v>79</v>
      </c>
      <c r="AI531" s="169" t="s">
        <v>79</v>
      </c>
      <c r="AJ531" s="169" t="s">
        <v>79</v>
      </c>
      <c r="AK531" s="169" t="s">
        <v>79</v>
      </c>
      <c r="AL531" s="143" t="s">
        <v>79</v>
      </c>
      <c r="AM531" s="143" t="s">
        <v>79</v>
      </c>
      <c r="AN531" s="143" t="s">
        <v>2610</v>
      </c>
      <c r="AO531" s="143" t="s">
        <v>79</v>
      </c>
      <c r="AP531" s="144">
        <f t="shared" si="17"/>
        <v>0.70833335240274597</v>
      </c>
      <c r="AQ531" s="35"/>
      <c r="AR531" s="35"/>
      <c r="AS531" s="35"/>
      <c r="AT531" s="35"/>
      <c r="AU531" s="35"/>
      <c r="AV531" s="35"/>
    </row>
    <row r="532" spans="1:48" s="145" customFormat="1" ht="27.95" customHeight="1" x14ac:dyDescent="0.25">
      <c r="A532" s="126" t="s">
        <v>1872</v>
      </c>
      <c r="B532" s="126">
        <v>2021</v>
      </c>
      <c r="C532" s="126" t="s">
        <v>3349</v>
      </c>
      <c r="D532" s="127" t="s">
        <v>3350</v>
      </c>
      <c r="E532" s="128" t="s">
        <v>54</v>
      </c>
      <c r="F532" s="129" t="s">
        <v>27</v>
      </c>
      <c r="G532" s="130" t="s">
        <v>75</v>
      </c>
      <c r="H532" s="131" t="s">
        <v>793</v>
      </c>
      <c r="I532" s="132" t="s">
        <v>49</v>
      </c>
      <c r="J532" s="147" t="s">
        <v>223</v>
      </c>
      <c r="K532" s="133">
        <v>57</v>
      </c>
      <c r="L532" s="134" t="str">
        <f>IF(ISERROR(VLOOKUP(K532,#REF!,2,FALSE))," ",VLOOKUP(K532,#REF!,2,FALSE))</f>
        <v xml:space="preserve"> </v>
      </c>
      <c r="M532" s="134" t="str">
        <f>IF(ISERROR(VLOOKUP(K532,#REF!,3,FALSE))," ",VLOOKUP(K532,#REF!,3,FALSE))</f>
        <v xml:space="preserve"> </v>
      </c>
      <c r="N532" s="135" t="s">
        <v>2563</v>
      </c>
      <c r="O532" s="136">
        <v>0</v>
      </c>
      <c r="P532" s="137" t="s">
        <v>2133</v>
      </c>
      <c r="Q532" s="138" t="s">
        <v>1059</v>
      </c>
      <c r="R532" s="137" t="s">
        <v>295</v>
      </c>
      <c r="S532" s="137" t="s">
        <v>79</v>
      </c>
      <c r="T532" s="139" t="s">
        <v>79</v>
      </c>
      <c r="U532" s="140" t="s">
        <v>79</v>
      </c>
      <c r="V532" s="165">
        <v>17480000</v>
      </c>
      <c r="W532" s="141">
        <v>0</v>
      </c>
      <c r="X532" s="142"/>
      <c r="Y532" s="148"/>
      <c r="Z532" s="260">
        <f t="shared" si="16"/>
        <v>17480000</v>
      </c>
      <c r="AA532" s="263">
        <v>7574666</v>
      </c>
      <c r="AB532" s="168">
        <v>44440</v>
      </c>
      <c r="AC532" s="168">
        <v>44448</v>
      </c>
      <c r="AD532" s="168">
        <v>44561</v>
      </c>
      <c r="AE532" s="143">
        <v>120</v>
      </c>
      <c r="AF532" s="143">
        <v>0</v>
      </c>
      <c r="AG532" s="170">
        <v>0</v>
      </c>
      <c r="AH532" s="171" t="s">
        <v>79</v>
      </c>
      <c r="AI532" s="169" t="s">
        <v>79</v>
      </c>
      <c r="AJ532" s="169" t="s">
        <v>79</v>
      </c>
      <c r="AK532" s="169" t="s">
        <v>79</v>
      </c>
      <c r="AL532" s="143" t="s">
        <v>79</v>
      </c>
      <c r="AM532" s="143" t="s">
        <v>79</v>
      </c>
      <c r="AN532" s="143" t="s">
        <v>2610</v>
      </c>
      <c r="AO532" s="143" t="s">
        <v>79</v>
      </c>
      <c r="AP532" s="144">
        <f t="shared" si="17"/>
        <v>0.43333329519450803</v>
      </c>
      <c r="AQ532" s="35"/>
      <c r="AR532" s="35"/>
      <c r="AS532" s="35"/>
      <c r="AT532" s="35"/>
      <c r="AU532" s="35"/>
      <c r="AV532" s="35"/>
    </row>
    <row r="533" spans="1:48" s="145" customFormat="1" ht="27.95" customHeight="1" x14ac:dyDescent="0.25">
      <c r="A533" s="126" t="s">
        <v>1873</v>
      </c>
      <c r="B533" s="126">
        <v>2021</v>
      </c>
      <c r="C533" s="126" t="s">
        <v>3351</v>
      </c>
      <c r="D533" s="127" t="s">
        <v>3352</v>
      </c>
      <c r="E533" s="128" t="s">
        <v>54</v>
      </c>
      <c r="F533" s="129" t="s">
        <v>27</v>
      </c>
      <c r="G533" s="130" t="s">
        <v>75</v>
      </c>
      <c r="H533" s="131" t="s">
        <v>791</v>
      </c>
      <c r="I533" s="132" t="s">
        <v>49</v>
      </c>
      <c r="J533" s="147" t="s">
        <v>223</v>
      </c>
      <c r="K533" s="133">
        <v>57</v>
      </c>
      <c r="L533" s="134" t="str">
        <f>IF(ISERROR(VLOOKUP(K533,#REF!,2,FALSE))," ",VLOOKUP(K533,#REF!,2,FALSE))</f>
        <v xml:space="preserve"> </v>
      </c>
      <c r="M533" s="134" t="str">
        <f>IF(ISERROR(VLOOKUP(K533,#REF!,3,FALSE))," ",VLOOKUP(K533,#REF!,3,FALSE))</f>
        <v xml:space="preserve"> </v>
      </c>
      <c r="N533" s="135" t="s">
        <v>2563</v>
      </c>
      <c r="O533" s="136">
        <v>0</v>
      </c>
      <c r="P533" s="137" t="s">
        <v>2432</v>
      </c>
      <c r="Q533" s="138" t="s">
        <v>1361</v>
      </c>
      <c r="R533" s="137" t="s">
        <v>295</v>
      </c>
      <c r="S533" s="137" t="s">
        <v>79</v>
      </c>
      <c r="T533" s="139" t="s">
        <v>79</v>
      </c>
      <c r="U533" s="140" t="s">
        <v>79</v>
      </c>
      <c r="V533" s="165">
        <v>17480000</v>
      </c>
      <c r="W533" s="141">
        <v>0</v>
      </c>
      <c r="X533" s="142"/>
      <c r="Y533" s="148"/>
      <c r="Z533" s="260">
        <f t="shared" si="16"/>
        <v>17480000</v>
      </c>
      <c r="AA533" s="263">
        <v>11070667</v>
      </c>
      <c r="AB533" s="168">
        <v>44452</v>
      </c>
      <c r="AC533" s="168">
        <v>44454</v>
      </c>
      <c r="AD533" s="168">
        <v>44561</v>
      </c>
      <c r="AE533" s="143">
        <v>120</v>
      </c>
      <c r="AF533" s="143">
        <v>0</v>
      </c>
      <c r="AG533" s="170">
        <v>0</v>
      </c>
      <c r="AH533" s="171" t="s">
        <v>79</v>
      </c>
      <c r="AI533" s="169" t="s">
        <v>79</v>
      </c>
      <c r="AJ533" s="169" t="s">
        <v>79</v>
      </c>
      <c r="AK533" s="169" t="s">
        <v>79</v>
      </c>
      <c r="AL533" s="143" t="s">
        <v>79</v>
      </c>
      <c r="AM533" s="143" t="s">
        <v>79</v>
      </c>
      <c r="AN533" s="143" t="s">
        <v>2610</v>
      </c>
      <c r="AO533" s="143" t="s">
        <v>79</v>
      </c>
      <c r="AP533" s="144">
        <f t="shared" si="17"/>
        <v>0.63333335240274602</v>
      </c>
      <c r="AQ533" s="35"/>
      <c r="AR533" s="35"/>
      <c r="AS533" s="35"/>
      <c r="AT533" s="35"/>
      <c r="AU533" s="35"/>
      <c r="AV533" s="35"/>
    </row>
    <row r="534" spans="1:48" s="145" customFormat="1" ht="27.95" customHeight="1" x14ac:dyDescent="0.25">
      <c r="A534" s="126" t="s">
        <v>1874</v>
      </c>
      <c r="B534" s="126">
        <v>2021</v>
      </c>
      <c r="C534" s="126" t="s">
        <v>3353</v>
      </c>
      <c r="D534" s="127" t="s">
        <v>3354</v>
      </c>
      <c r="E534" s="128" t="s">
        <v>54</v>
      </c>
      <c r="F534" s="129" t="s">
        <v>27</v>
      </c>
      <c r="G534" s="130" t="s">
        <v>75</v>
      </c>
      <c r="H534" s="131" t="s">
        <v>794</v>
      </c>
      <c r="I534" s="132" t="s">
        <v>49</v>
      </c>
      <c r="J534" s="147" t="s">
        <v>223</v>
      </c>
      <c r="K534" s="133">
        <v>57</v>
      </c>
      <c r="L534" s="134" t="str">
        <f>IF(ISERROR(VLOOKUP(K534,#REF!,2,FALSE))," ",VLOOKUP(K534,#REF!,2,FALSE))</f>
        <v xml:space="preserve"> </v>
      </c>
      <c r="M534" s="134" t="str">
        <f>IF(ISERROR(VLOOKUP(K534,#REF!,3,FALSE))," ",VLOOKUP(K534,#REF!,3,FALSE))</f>
        <v xml:space="preserve"> </v>
      </c>
      <c r="N534" s="135" t="s">
        <v>2563</v>
      </c>
      <c r="O534" s="136">
        <v>0</v>
      </c>
      <c r="P534" s="137" t="s">
        <v>2135</v>
      </c>
      <c r="Q534" s="138" t="s">
        <v>1061</v>
      </c>
      <c r="R534" s="137" t="s">
        <v>295</v>
      </c>
      <c r="S534" s="137" t="s">
        <v>79</v>
      </c>
      <c r="T534" s="139" t="s">
        <v>79</v>
      </c>
      <c r="U534" s="140" t="s">
        <v>79</v>
      </c>
      <c r="V534" s="165">
        <v>17480000</v>
      </c>
      <c r="W534" s="141">
        <v>0</v>
      </c>
      <c r="X534" s="142"/>
      <c r="Y534" s="148"/>
      <c r="Z534" s="260">
        <f t="shared" si="16"/>
        <v>17480000</v>
      </c>
      <c r="AA534" s="263">
        <v>12381667</v>
      </c>
      <c r="AB534" s="168">
        <v>44441</v>
      </c>
      <c r="AC534" s="168">
        <v>44445</v>
      </c>
      <c r="AD534" s="168">
        <v>44561</v>
      </c>
      <c r="AE534" s="143">
        <v>120</v>
      </c>
      <c r="AF534" s="143">
        <v>0</v>
      </c>
      <c r="AG534" s="170">
        <v>0</v>
      </c>
      <c r="AH534" s="171" t="s">
        <v>79</v>
      </c>
      <c r="AI534" s="169" t="s">
        <v>79</v>
      </c>
      <c r="AJ534" s="169" t="s">
        <v>79</v>
      </c>
      <c r="AK534" s="169" t="s">
        <v>79</v>
      </c>
      <c r="AL534" s="143" t="s">
        <v>79</v>
      </c>
      <c r="AM534" s="143" t="s">
        <v>79</v>
      </c>
      <c r="AN534" s="143" t="s">
        <v>2610</v>
      </c>
      <c r="AO534" s="143" t="s">
        <v>79</v>
      </c>
      <c r="AP534" s="144">
        <f t="shared" si="17"/>
        <v>0.70833335240274597</v>
      </c>
      <c r="AQ534" s="35"/>
      <c r="AR534" s="35"/>
      <c r="AS534" s="35"/>
      <c r="AT534" s="35"/>
      <c r="AU534" s="35"/>
      <c r="AV534" s="35"/>
    </row>
    <row r="535" spans="1:48" s="145" customFormat="1" ht="27.95" customHeight="1" x14ac:dyDescent="0.25">
      <c r="A535" s="126" t="s">
        <v>1875</v>
      </c>
      <c r="B535" s="126">
        <v>2021</v>
      </c>
      <c r="C535" s="126" t="s">
        <v>3355</v>
      </c>
      <c r="D535" s="127" t="s">
        <v>3356</v>
      </c>
      <c r="E535" s="128" t="s">
        <v>54</v>
      </c>
      <c r="F535" s="129" t="s">
        <v>27</v>
      </c>
      <c r="G535" s="130" t="s">
        <v>75</v>
      </c>
      <c r="H535" s="131" t="s">
        <v>795</v>
      </c>
      <c r="I535" s="132" t="s">
        <v>49</v>
      </c>
      <c r="J535" s="147" t="s">
        <v>223</v>
      </c>
      <c r="K535" s="133">
        <v>57</v>
      </c>
      <c r="L535" s="134" t="str">
        <f>IF(ISERROR(VLOOKUP(K535,#REF!,2,FALSE))," ",VLOOKUP(K535,#REF!,2,FALSE))</f>
        <v xml:space="preserve"> </v>
      </c>
      <c r="M535" s="134" t="str">
        <f>IF(ISERROR(VLOOKUP(K535,#REF!,3,FALSE))," ",VLOOKUP(K535,#REF!,3,FALSE))</f>
        <v xml:space="preserve"> </v>
      </c>
      <c r="N535" s="135" t="s">
        <v>2563</v>
      </c>
      <c r="O535" s="136">
        <v>0</v>
      </c>
      <c r="P535" s="137" t="s">
        <v>2138</v>
      </c>
      <c r="Q535" s="138" t="s">
        <v>1064</v>
      </c>
      <c r="R535" s="137" t="s">
        <v>295</v>
      </c>
      <c r="S535" s="137" t="s">
        <v>79</v>
      </c>
      <c r="T535" s="139" t="s">
        <v>79</v>
      </c>
      <c r="U535" s="140" t="s">
        <v>79</v>
      </c>
      <c r="V535" s="165">
        <v>17480000</v>
      </c>
      <c r="W535" s="141">
        <v>0</v>
      </c>
      <c r="X535" s="142"/>
      <c r="Y535" s="148"/>
      <c r="Z535" s="260">
        <f t="shared" si="16"/>
        <v>17480000</v>
      </c>
      <c r="AA535" s="263">
        <v>12381667</v>
      </c>
      <c r="AB535" s="168">
        <v>44441</v>
      </c>
      <c r="AC535" s="168">
        <v>44445</v>
      </c>
      <c r="AD535" s="168">
        <v>44561</v>
      </c>
      <c r="AE535" s="143">
        <v>120</v>
      </c>
      <c r="AF535" s="143">
        <v>0</v>
      </c>
      <c r="AG535" s="170">
        <v>0</v>
      </c>
      <c r="AH535" s="171" t="s">
        <v>79</v>
      </c>
      <c r="AI535" s="169" t="s">
        <v>79</v>
      </c>
      <c r="AJ535" s="169" t="s">
        <v>79</v>
      </c>
      <c r="AK535" s="169" t="s">
        <v>79</v>
      </c>
      <c r="AL535" s="143" t="s">
        <v>79</v>
      </c>
      <c r="AM535" s="143" t="s">
        <v>79</v>
      </c>
      <c r="AN535" s="143" t="s">
        <v>2610</v>
      </c>
      <c r="AO535" s="143" t="s">
        <v>79</v>
      </c>
      <c r="AP535" s="144">
        <f t="shared" si="17"/>
        <v>0.70833335240274597</v>
      </c>
      <c r="AQ535" s="35"/>
      <c r="AR535" s="35"/>
      <c r="AS535" s="35"/>
      <c r="AT535" s="35"/>
      <c r="AU535" s="35"/>
      <c r="AV535" s="35"/>
    </row>
    <row r="536" spans="1:48" s="145" customFormat="1" ht="27.95" customHeight="1" x14ac:dyDescent="0.25">
      <c r="A536" s="126" t="s">
        <v>1876</v>
      </c>
      <c r="B536" s="126">
        <v>2021</v>
      </c>
      <c r="C536" s="126" t="s">
        <v>3357</v>
      </c>
      <c r="D536" s="127" t="s">
        <v>3358</v>
      </c>
      <c r="E536" s="128" t="s">
        <v>54</v>
      </c>
      <c r="F536" s="129" t="s">
        <v>27</v>
      </c>
      <c r="G536" s="130" t="s">
        <v>75</v>
      </c>
      <c r="H536" s="131" t="s">
        <v>796</v>
      </c>
      <c r="I536" s="132" t="s">
        <v>49</v>
      </c>
      <c r="J536" s="147" t="s">
        <v>223</v>
      </c>
      <c r="K536" s="133">
        <v>57</v>
      </c>
      <c r="L536" s="134" t="str">
        <f>IF(ISERROR(VLOOKUP(K536,#REF!,2,FALSE))," ",VLOOKUP(K536,#REF!,2,FALSE))</f>
        <v xml:space="preserve"> </v>
      </c>
      <c r="M536" s="134" t="str">
        <f>IF(ISERROR(VLOOKUP(K536,#REF!,3,FALSE))," ",VLOOKUP(K536,#REF!,3,FALSE))</f>
        <v xml:space="preserve"> </v>
      </c>
      <c r="N536" s="135" t="s">
        <v>2563</v>
      </c>
      <c r="O536" s="136">
        <v>0</v>
      </c>
      <c r="P536" s="137" t="s">
        <v>2140</v>
      </c>
      <c r="Q536" s="138" t="s">
        <v>1066</v>
      </c>
      <c r="R536" s="137" t="s">
        <v>295</v>
      </c>
      <c r="S536" s="137" t="s">
        <v>79</v>
      </c>
      <c r="T536" s="139" t="s">
        <v>79</v>
      </c>
      <c r="U536" s="140" t="s">
        <v>79</v>
      </c>
      <c r="V536" s="165">
        <v>17480000</v>
      </c>
      <c r="W536" s="141">
        <v>0</v>
      </c>
      <c r="X536" s="142"/>
      <c r="Y536" s="148"/>
      <c r="Z536" s="260">
        <f t="shared" si="16"/>
        <v>17480000</v>
      </c>
      <c r="AA536" s="263">
        <v>12090333</v>
      </c>
      <c r="AB536" s="168">
        <v>44442</v>
      </c>
      <c r="AC536" s="168">
        <v>44447</v>
      </c>
      <c r="AD536" s="168">
        <v>44561</v>
      </c>
      <c r="AE536" s="143">
        <v>120</v>
      </c>
      <c r="AF536" s="143">
        <v>0</v>
      </c>
      <c r="AG536" s="170">
        <v>0</v>
      </c>
      <c r="AH536" s="171" t="s">
        <v>79</v>
      </c>
      <c r="AI536" s="169" t="s">
        <v>79</v>
      </c>
      <c r="AJ536" s="169" t="s">
        <v>79</v>
      </c>
      <c r="AK536" s="169" t="s">
        <v>79</v>
      </c>
      <c r="AL536" s="143" t="s">
        <v>79</v>
      </c>
      <c r="AM536" s="143" t="s">
        <v>79</v>
      </c>
      <c r="AN536" s="143" t="s">
        <v>2610</v>
      </c>
      <c r="AO536" s="143" t="s">
        <v>79</v>
      </c>
      <c r="AP536" s="144">
        <f t="shared" si="17"/>
        <v>0.69166664759725405</v>
      </c>
      <c r="AQ536" s="35"/>
      <c r="AR536" s="35"/>
      <c r="AS536" s="35"/>
      <c r="AT536" s="35"/>
      <c r="AU536" s="35"/>
      <c r="AV536" s="35"/>
    </row>
    <row r="537" spans="1:48" s="145" customFormat="1" ht="27.95" customHeight="1" x14ac:dyDescent="0.25">
      <c r="A537" s="126" t="s">
        <v>1877</v>
      </c>
      <c r="B537" s="126">
        <v>2021</v>
      </c>
      <c r="C537" s="126" t="s">
        <v>3359</v>
      </c>
      <c r="D537" s="127" t="s">
        <v>3360</v>
      </c>
      <c r="E537" s="128" t="s">
        <v>54</v>
      </c>
      <c r="F537" s="129" t="s">
        <v>27</v>
      </c>
      <c r="G537" s="130" t="s">
        <v>75</v>
      </c>
      <c r="H537" s="131" t="s">
        <v>797</v>
      </c>
      <c r="I537" s="132" t="s">
        <v>49</v>
      </c>
      <c r="J537" s="147" t="s">
        <v>223</v>
      </c>
      <c r="K537" s="133">
        <v>57</v>
      </c>
      <c r="L537" s="134" t="str">
        <f>IF(ISERROR(VLOOKUP(K537,#REF!,2,FALSE))," ",VLOOKUP(K537,#REF!,2,FALSE))</f>
        <v xml:space="preserve"> </v>
      </c>
      <c r="M537" s="134" t="str">
        <f>IF(ISERROR(VLOOKUP(K537,#REF!,3,FALSE))," ",VLOOKUP(K537,#REF!,3,FALSE))</f>
        <v xml:space="preserve"> </v>
      </c>
      <c r="N537" s="135" t="s">
        <v>2563</v>
      </c>
      <c r="O537" s="136">
        <v>0</v>
      </c>
      <c r="P537" s="137" t="s">
        <v>2433</v>
      </c>
      <c r="Q537" s="138" t="s">
        <v>1362</v>
      </c>
      <c r="R537" s="137" t="s">
        <v>295</v>
      </c>
      <c r="S537" s="137" t="s">
        <v>79</v>
      </c>
      <c r="T537" s="139" t="s">
        <v>79</v>
      </c>
      <c r="U537" s="140" t="s">
        <v>79</v>
      </c>
      <c r="V537" s="165">
        <v>17480000</v>
      </c>
      <c r="W537" s="141">
        <v>0</v>
      </c>
      <c r="X537" s="142"/>
      <c r="Y537" s="148"/>
      <c r="Z537" s="260">
        <f t="shared" si="16"/>
        <v>17480000</v>
      </c>
      <c r="AA537" s="263">
        <v>9322667</v>
      </c>
      <c r="AB537" s="168">
        <v>44461</v>
      </c>
      <c r="AC537" s="168">
        <v>44466</v>
      </c>
      <c r="AD537" s="168">
        <v>44561</v>
      </c>
      <c r="AE537" s="143">
        <v>120</v>
      </c>
      <c r="AF537" s="143">
        <v>0</v>
      </c>
      <c r="AG537" s="170">
        <v>0</v>
      </c>
      <c r="AH537" s="171" t="s">
        <v>79</v>
      </c>
      <c r="AI537" s="169" t="s">
        <v>79</v>
      </c>
      <c r="AJ537" s="169" t="s">
        <v>79</v>
      </c>
      <c r="AK537" s="169" t="s">
        <v>79</v>
      </c>
      <c r="AL537" s="143" t="s">
        <v>79</v>
      </c>
      <c r="AM537" s="143" t="s">
        <v>79</v>
      </c>
      <c r="AN537" s="143" t="s">
        <v>2610</v>
      </c>
      <c r="AO537" s="143" t="s">
        <v>79</v>
      </c>
      <c r="AP537" s="144">
        <f t="shared" si="17"/>
        <v>0.53333335240274604</v>
      </c>
      <c r="AQ537" s="35"/>
      <c r="AR537" s="35"/>
      <c r="AS537" s="35"/>
      <c r="AT537" s="35"/>
      <c r="AU537" s="35"/>
      <c r="AV537" s="35"/>
    </row>
    <row r="538" spans="1:48" s="145" customFormat="1" ht="27.95" customHeight="1" x14ac:dyDescent="0.25">
      <c r="A538" s="126" t="s">
        <v>1878</v>
      </c>
      <c r="B538" s="126">
        <v>2020</v>
      </c>
      <c r="C538" s="178" t="s">
        <v>3638</v>
      </c>
      <c r="D538" s="127" t="s">
        <v>3639</v>
      </c>
      <c r="E538" s="192" t="s">
        <v>35</v>
      </c>
      <c r="F538" s="193" t="s">
        <v>47</v>
      </c>
      <c r="G538" s="130" t="s">
        <v>79</v>
      </c>
      <c r="H538" s="131" t="s">
        <v>798</v>
      </c>
      <c r="I538" s="132" t="s">
        <v>49</v>
      </c>
      <c r="J538" s="147" t="s">
        <v>223</v>
      </c>
      <c r="K538" s="133">
        <v>33</v>
      </c>
      <c r="L538" s="134" t="str">
        <f>IF(ISERROR(VLOOKUP(K538,#REF!,2,FALSE))," ",VLOOKUP(K538,#REF!,2,FALSE))</f>
        <v xml:space="preserve"> </v>
      </c>
      <c r="M538" s="134" t="str">
        <f>IF(ISERROR(VLOOKUP(K538,#REF!,3,FALSE))," ",VLOOKUP(K538,#REF!,3,FALSE))</f>
        <v xml:space="preserve"> </v>
      </c>
      <c r="N538" s="135" t="s">
        <v>2555</v>
      </c>
      <c r="O538" s="136">
        <v>8</v>
      </c>
      <c r="P538" s="137" t="s">
        <v>2434</v>
      </c>
      <c r="Q538" s="138" t="s">
        <v>1363</v>
      </c>
      <c r="R538" s="137" t="s">
        <v>295</v>
      </c>
      <c r="S538" s="137" t="s">
        <v>79</v>
      </c>
      <c r="T538" s="139" t="s">
        <v>79</v>
      </c>
      <c r="U538" s="140" t="s">
        <v>79</v>
      </c>
      <c r="V538" s="166">
        <v>170000000</v>
      </c>
      <c r="W538" s="141">
        <v>0</v>
      </c>
      <c r="X538" s="142"/>
      <c r="Y538" s="148"/>
      <c r="Z538" s="260">
        <f t="shared" si="16"/>
        <v>170000000</v>
      </c>
      <c r="AA538" s="263">
        <v>0</v>
      </c>
      <c r="AB538" s="168">
        <v>44125</v>
      </c>
      <c r="AC538" s="168">
        <v>44132</v>
      </c>
      <c r="AD538" s="168">
        <v>44196</v>
      </c>
      <c r="AE538" s="143">
        <v>90</v>
      </c>
      <c r="AF538" s="143">
        <v>1</v>
      </c>
      <c r="AG538" s="170">
        <v>109</v>
      </c>
      <c r="AH538" s="171" t="s">
        <v>79</v>
      </c>
      <c r="AI538" s="169" t="s">
        <v>79</v>
      </c>
      <c r="AJ538" s="169" t="s">
        <v>79</v>
      </c>
      <c r="AK538" s="169" t="s">
        <v>79</v>
      </c>
      <c r="AL538" s="143" t="s">
        <v>79</v>
      </c>
      <c r="AM538" s="143" t="s">
        <v>79</v>
      </c>
      <c r="AN538" s="143" t="s">
        <v>2610</v>
      </c>
      <c r="AO538" s="143" t="s">
        <v>79</v>
      </c>
      <c r="AP538" s="144">
        <f t="shared" si="17"/>
        <v>0</v>
      </c>
      <c r="AQ538" s="35"/>
      <c r="AR538" s="35"/>
      <c r="AS538" s="35"/>
      <c r="AT538" s="35"/>
      <c r="AU538" s="35"/>
      <c r="AV538" s="35"/>
    </row>
    <row r="539" spans="1:48" s="145" customFormat="1" ht="27.95" customHeight="1" x14ac:dyDescent="0.25">
      <c r="A539" s="126" t="s">
        <v>1879</v>
      </c>
      <c r="B539" s="126">
        <v>2021</v>
      </c>
      <c r="C539" s="126" t="s">
        <v>3361</v>
      </c>
      <c r="D539" s="127" t="s">
        <v>3362</v>
      </c>
      <c r="E539" s="128" t="s">
        <v>54</v>
      </c>
      <c r="F539" s="129" t="s">
        <v>27</v>
      </c>
      <c r="G539" s="130" t="s">
        <v>75</v>
      </c>
      <c r="H539" s="131" t="s">
        <v>799</v>
      </c>
      <c r="I539" s="132" t="s">
        <v>49</v>
      </c>
      <c r="J539" s="147" t="s">
        <v>223</v>
      </c>
      <c r="K539" s="133">
        <v>57</v>
      </c>
      <c r="L539" s="134" t="str">
        <f>IF(ISERROR(VLOOKUP(K539,#REF!,2,FALSE))," ",VLOOKUP(K539,#REF!,2,FALSE))</f>
        <v xml:space="preserve"> </v>
      </c>
      <c r="M539" s="134" t="str">
        <f>IF(ISERROR(VLOOKUP(K539,#REF!,3,FALSE))," ",VLOOKUP(K539,#REF!,3,FALSE))</f>
        <v xml:space="preserve"> </v>
      </c>
      <c r="N539" s="135" t="s">
        <v>2563</v>
      </c>
      <c r="O539" s="136">
        <v>0</v>
      </c>
      <c r="P539" s="137" t="s">
        <v>2237</v>
      </c>
      <c r="Q539" s="138" t="s">
        <v>1164</v>
      </c>
      <c r="R539" s="137" t="s">
        <v>295</v>
      </c>
      <c r="S539" s="137" t="s">
        <v>79</v>
      </c>
      <c r="T539" s="139" t="s">
        <v>79</v>
      </c>
      <c r="U539" s="140" t="s">
        <v>79</v>
      </c>
      <c r="V539" s="165">
        <v>22000000</v>
      </c>
      <c r="W539" s="141">
        <v>0</v>
      </c>
      <c r="X539" s="142"/>
      <c r="Y539" s="148"/>
      <c r="Z539" s="260">
        <f t="shared" si="16"/>
        <v>22000000</v>
      </c>
      <c r="AA539" s="263">
        <v>13016667</v>
      </c>
      <c r="AB539" s="168">
        <v>44446</v>
      </c>
      <c r="AC539" s="168">
        <v>44459</v>
      </c>
      <c r="AD539" s="168">
        <v>44561</v>
      </c>
      <c r="AE539" s="143">
        <v>120</v>
      </c>
      <c r="AF539" s="143">
        <v>0</v>
      </c>
      <c r="AG539" s="170">
        <v>0</v>
      </c>
      <c r="AH539" s="171" t="s">
        <v>79</v>
      </c>
      <c r="AI539" s="169" t="s">
        <v>79</v>
      </c>
      <c r="AJ539" s="169" t="s">
        <v>79</v>
      </c>
      <c r="AK539" s="169" t="s">
        <v>79</v>
      </c>
      <c r="AL539" s="143" t="s">
        <v>79</v>
      </c>
      <c r="AM539" s="143" t="s">
        <v>79</v>
      </c>
      <c r="AN539" s="143" t="s">
        <v>2610</v>
      </c>
      <c r="AO539" s="143" t="s">
        <v>79</v>
      </c>
      <c r="AP539" s="144">
        <f t="shared" si="17"/>
        <v>0.59166668181818183</v>
      </c>
      <c r="AQ539" s="35"/>
      <c r="AR539" s="35"/>
      <c r="AS539" s="35"/>
      <c r="AT539" s="35"/>
      <c r="AU539" s="35"/>
      <c r="AV539" s="35"/>
    </row>
    <row r="540" spans="1:48" s="145" customFormat="1" ht="27.95" customHeight="1" x14ac:dyDescent="0.25">
      <c r="A540" s="126" t="s">
        <v>1880</v>
      </c>
      <c r="B540" s="126">
        <v>2021</v>
      </c>
      <c r="C540" s="126" t="s">
        <v>3363</v>
      </c>
      <c r="D540" s="127" t="s">
        <v>3364</v>
      </c>
      <c r="E540" s="128" t="s">
        <v>54</v>
      </c>
      <c r="F540" s="129" t="s">
        <v>27</v>
      </c>
      <c r="G540" s="130" t="s">
        <v>75</v>
      </c>
      <c r="H540" s="131" t="s">
        <v>800</v>
      </c>
      <c r="I540" s="132" t="s">
        <v>49</v>
      </c>
      <c r="J540" s="147" t="s">
        <v>223</v>
      </c>
      <c r="K540" s="133">
        <v>57</v>
      </c>
      <c r="L540" s="134" t="str">
        <f>IF(ISERROR(VLOOKUP(K540,#REF!,2,FALSE))," ",VLOOKUP(K540,#REF!,2,FALSE))</f>
        <v xml:space="preserve"> </v>
      </c>
      <c r="M540" s="134" t="str">
        <f>IF(ISERROR(VLOOKUP(K540,#REF!,3,FALSE))," ",VLOOKUP(K540,#REF!,3,FALSE))</f>
        <v xml:space="preserve"> </v>
      </c>
      <c r="N540" s="135" t="s">
        <v>2563</v>
      </c>
      <c r="O540" s="136">
        <v>0</v>
      </c>
      <c r="P540" s="137" t="s">
        <v>2268</v>
      </c>
      <c r="Q540" s="138" t="s">
        <v>1195</v>
      </c>
      <c r="R540" s="137" t="s">
        <v>295</v>
      </c>
      <c r="S540" s="137" t="s">
        <v>79</v>
      </c>
      <c r="T540" s="139" t="s">
        <v>79</v>
      </c>
      <c r="U540" s="140" t="s">
        <v>79</v>
      </c>
      <c r="V540" s="165">
        <v>22000000</v>
      </c>
      <c r="W540" s="141">
        <v>0</v>
      </c>
      <c r="X540" s="142"/>
      <c r="Y540" s="148"/>
      <c r="Z540" s="260">
        <f t="shared" si="16"/>
        <v>22000000</v>
      </c>
      <c r="AA540" s="263">
        <v>11733333</v>
      </c>
      <c r="AB540" s="168">
        <v>44456</v>
      </c>
      <c r="AC540" s="168">
        <v>44466</v>
      </c>
      <c r="AD540" s="168">
        <v>44561</v>
      </c>
      <c r="AE540" s="143">
        <v>120</v>
      </c>
      <c r="AF540" s="143">
        <v>0</v>
      </c>
      <c r="AG540" s="170">
        <v>0</v>
      </c>
      <c r="AH540" s="171" t="s">
        <v>79</v>
      </c>
      <c r="AI540" s="169" t="s">
        <v>79</v>
      </c>
      <c r="AJ540" s="169" t="s">
        <v>79</v>
      </c>
      <c r="AK540" s="169" t="s">
        <v>79</v>
      </c>
      <c r="AL540" s="143" t="s">
        <v>79</v>
      </c>
      <c r="AM540" s="143" t="s">
        <v>79</v>
      </c>
      <c r="AN540" s="143" t="s">
        <v>2610</v>
      </c>
      <c r="AO540" s="143" t="s">
        <v>79</v>
      </c>
      <c r="AP540" s="144">
        <f t="shared" si="17"/>
        <v>0.53333331818181817</v>
      </c>
      <c r="AQ540" s="35"/>
      <c r="AR540" s="35"/>
      <c r="AS540" s="35"/>
      <c r="AT540" s="35"/>
      <c r="AU540" s="35"/>
      <c r="AV540" s="35"/>
    </row>
    <row r="541" spans="1:48" s="145" customFormat="1" ht="27.95" customHeight="1" x14ac:dyDescent="0.25">
      <c r="A541" s="126" t="s">
        <v>1881</v>
      </c>
      <c r="B541" s="126">
        <v>2021</v>
      </c>
      <c r="C541" s="126" t="s">
        <v>3365</v>
      </c>
      <c r="D541" s="127" t="s">
        <v>3366</v>
      </c>
      <c r="E541" s="128" t="s">
        <v>54</v>
      </c>
      <c r="F541" s="129" t="s">
        <v>27</v>
      </c>
      <c r="G541" s="130" t="s">
        <v>75</v>
      </c>
      <c r="H541" s="131" t="s">
        <v>801</v>
      </c>
      <c r="I541" s="132" t="s">
        <v>49</v>
      </c>
      <c r="J541" s="147" t="s">
        <v>223</v>
      </c>
      <c r="K541" s="133">
        <v>57</v>
      </c>
      <c r="L541" s="134" t="str">
        <f>IF(ISERROR(VLOOKUP(K541,#REF!,2,FALSE))," ",VLOOKUP(K541,#REF!,2,FALSE))</f>
        <v xml:space="preserve"> </v>
      </c>
      <c r="M541" s="134" t="str">
        <f>IF(ISERROR(VLOOKUP(K541,#REF!,3,FALSE))," ",VLOOKUP(K541,#REF!,3,FALSE))</f>
        <v xml:space="preserve"> </v>
      </c>
      <c r="N541" s="135" t="s">
        <v>2563</v>
      </c>
      <c r="O541" s="136">
        <v>0</v>
      </c>
      <c r="P541" s="137" t="s">
        <v>2171</v>
      </c>
      <c r="Q541" s="138" t="s">
        <v>1097</v>
      </c>
      <c r="R541" s="137" t="s">
        <v>295</v>
      </c>
      <c r="S541" s="137" t="s">
        <v>79</v>
      </c>
      <c r="T541" s="139" t="s">
        <v>79</v>
      </c>
      <c r="U541" s="140" t="s">
        <v>79</v>
      </c>
      <c r="V541" s="165">
        <v>17480000</v>
      </c>
      <c r="W541" s="141">
        <v>0</v>
      </c>
      <c r="X541" s="142"/>
      <c r="Y541" s="148"/>
      <c r="Z541" s="260">
        <f t="shared" si="16"/>
        <v>17480000</v>
      </c>
      <c r="AA541" s="263">
        <v>11070667</v>
      </c>
      <c r="AB541" s="168">
        <v>44452</v>
      </c>
      <c r="AC541" s="168">
        <v>44454</v>
      </c>
      <c r="AD541" s="168">
        <v>44561</v>
      </c>
      <c r="AE541" s="143">
        <v>120</v>
      </c>
      <c r="AF541" s="143">
        <v>0</v>
      </c>
      <c r="AG541" s="170">
        <v>0</v>
      </c>
      <c r="AH541" s="171" t="s">
        <v>79</v>
      </c>
      <c r="AI541" s="169" t="s">
        <v>79</v>
      </c>
      <c r="AJ541" s="169" t="s">
        <v>79</v>
      </c>
      <c r="AK541" s="169" t="s">
        <v>79</v>
      </c>
      <c r="AL541" s="143" t="s">
        <v>79</v>
      </c>
      <c r="AM541" s="143" t="s">
        <v>79</v>
      </c>
      <c r="AN541" s="143" t="s">
        <v>2610</v>
      </c>
      <c r="AO541" s="143" t="s">
        <v>79</v>
      </c>
      <c r="AP541" s="144">
        <f t="shared" si="17"/>
        <v>0.63333335240274602</v>
      </c>
      <c r="AQ541" s="35"/>
      <c r="AR541" s="35"/>
      <c r="AS541" s="35"/>
      <c r="AT541" s="35"/>
      <c r="AU541" s="35"/>
      <c r="AV541" s="35"/>
    </row>
    <row r="542" spans="1:48" s="145" customFormat="1" ht="27.95" customHeight="1" x14ac:dyDescent="0.25">
      <c r="A542" s="126" t="s">
        <v>1882</v>
      </c>
      <c r="B542" s="126">
        <v>2019</v>
      </c>
      <c r="C542" s="178" t="s">
        <v>3640</v>
      </c>
      <c r="D542" s="127" t="s">
        <v>3654</v>
      </c>
      <c r="E542" s="128" t="s">
        <v>40</v>
      </c>
      <c r="F542" s="129" t="s">
        <v>53</v>
      </c>
      <c r="G542" s="130" t="s">
        <v>58</v>
      </c>
      <c r="H542" s="131" t="s">
        <v>802</v>
      </c>
      <c r="I542" s="132" t="s">
        <v>49</v>
      </c>
      <c r="J542" s="147" t="s">
        <v>223</v>
      </c>
      <c r="K542" s="133">
        <v>49</v>
      </c>
      <c r="L542" s="134" t="str">
        <f>IF(ISERROR(VLOOKUP(K542,#REF!,2,FALSE))," ",VLOOKUP(K542,#REF!,2,FALSE))</f>
        <v xml:space="preserve"> </v>
      </c>
      <c r="M542" s="134" t="str">
        <f>IF(ISERROR(VLOOKUP(K542,#REF!,3,FALSE))," ",VLOOKUP(K542,#REF!,3,FALSE))</f>
        <v xml:space="preserve"> </v>
      </c>
      <c r="N542" s="135" t="s">
        <v>2565</v>
      </c>
      <c r="O542" s="136">
        <v>2</v>
      </c>
      <c r="P542" s="137" t="s">
        <v>2435</v>
      </c>
      <c r="Q542" s="138" t="s">
        <v>1364</v>
      </c>
      <c r="R542" s="137" t="s">
        <v>295</v>
      </c>
      <c r="S542" s="137" t="s">
        <v>79</v>
      </c>
      <c r="T542" s="139" t="s">
        <v>79</v>
      </c>
      <c r="U542" s="140" t="s">
        <v>79</v>
      </c>
      <c r="V542" s="145">
        <v>0</v>
      </c>
      <c r="W542" s="141">
        <v>0</v>
      </c>
      <c r="X542" s="142">
        <v>1</v>
      </c>
      <c r="Y542" s="246">
        <v>178500000</v>
      </c>
      <c r="Z542" s="260">
        <v>178500000</v>
      </c>
      <c r="AA542" s="263">
        <v>0</v>
      </c>
      <c r="AB542" s="168">
        <v>43825</v>
      </c>
      <c r="AC542" s="168">
        <v>43825</v>
      </c>
      <c r="AD542" s="168">
        <v>44721</v>
      </c>
      <c r="AE542" s="143"/>
      <c r="AF542" s="143">
        <v>0</v>
      </c>
      <c r="AG542" s="170">
        <v>0</v>
      </c>
      <c r="AH542" s="171" t="s">
        <v>79</v>
      </c>
      <c r="AI542" s="169" t="s">
        <v>79</v>
      </c>
      <c r="AJ542" s="169" t="s">
        <v>79</v>
      </c>
      <c r="AK542" s="169" t="s">
        <v>79</v>
      </c>
      <c r="AL542" s="143" t="s">
        <v>79</v>
      </c>
      <c r="AM542" s="143" t="s">
        <v>79</v>
      </c>
      <c r="AN542" s="143" t="s">
        <v>2610</v>
      </c>
      <c r="AO542" s="143" t="s">
        <v>79</v>
      </c>
      <c r="AP542" s="144">
        <f t="shared" si="17"/>
        <v>0</v>
      </c>
      <c r="AQ542" s="35"/>
      <c r="AR542" s="35"/>
      <c r="AS542" s="35"/>
      <c r="AT542" s="35"/>
      <c r="AU542" s="35"/>
      <c r="AV542" s="35"/>
    </row>
    <row r="543" spans="1:48" s="145" customFormat="1" ht="27.95" customHeight="1" x14ac:dyDescent="0.25">
      <c r="A543" s="126" t="s">
        <v>1883</v>
      </c>
      <c r="B543" s="126">
        <v>2021</v>
      </c>
      <c r="C543" s="126" t="s">
        <v>3367</v>
      </c>
      <c r="D543" s="127" t="s">
        <v>3368</v>
      </c>
      <c r="E543" s="128" t="s">
        <v>54</v>
      </c>
      <c r="F543" s="129" t="s">
        <v>27</v>
      </c>
      <c r="G543" s="130" t="s">
        <v>75</v>
      </c>
      <c r="H543" s="131" t="s">
        <v>803</v>
      </c>
      <c r="I543" s="132" t="s">
        <v>49</v>
      </c>
      <c r="J543" s="147" t="s">
        <v>223</v>
      </c>
      <c r="K543" s="133">
        <v>57</v>
      </c>
      <c r="L543" s="134" t="str">
        <f>IF(ISERROR(VLOOKUP(K543,#REF!,2,FALSE))," ",VLOOKUP(K543,#REF!,2,FALSE))</f>
        <v xml:space="preserve"> </v>
      </c>
      <c r="M543" s="134" t="str">
        <f>IF(ISERROR(VLOOKUP(K543,#REF!,3,FALSE))," ",VLOOKUP(K543,#REF!,3,FALSE))</f>
        <v xml:space="preserve"> </v>
      </c>
      <c r="N543" s="135" t="s">
        <v>2563</v>
      </c>
      <c r="O543" s="136">
        <v>0</v>
      </c>
      <c r="P543" s="137" t="s">
        <v>2172</v>
      </c>
      <c r="Q543" s="138" t="s">
        <v>1098</v>
      </c>
      <c r="R543" s="137" t="s">
        <v>295</v>
      </c>
      <c r="S543" s="137" t="s">
        <v>79</v>
      </c>
      <c r="T543" s="139" t="s">
        <v>79</v>
      </c>
      <c r="U543" s="140" t="s">
        <v>79</v>
      </c>
      <c r="V543" s="165">
        <v>17480000</v>
      </c>
      <c r="W543" s="141">
        <v>0</v>
      </c>
      <c r="X543" s="142"/>
      <c r="Y543" s="148"/>
      <c r="Z543" s="260">
        <f t="shared" si="16"/>
        <v>17480000</v>
      </c>
      <c r="AA543" s="263">
        <v>10196667</v>
      </c>
      <c r="AB543" s="168">
        <v>44454</v>
      </c>
      <c r="AC543" s="168">
        <v>44460</v>
      </c>
      <c r="AD543" s="168">
        <v>44561</v>
      </c>
      <c r="AE543" s="143">
        <v>120</v>
      </c>
      <c r="AF543" s="143">
        <v>0</v>
      </c>
      <c r="AG543" s="170">
        <v>0</v>
      </c>
      <c r="AH543" s="171" t="s">
        <v>79</v>
      </c>
      <c r="AI543" s="169" t="s">
        <v>79</v>
      </c>
      <c r="AJ543" s="169" t="s">
        <v>79</v>
      </c>
      <c r="AK543" s="169" t="s">
        <v>79</v>
      </c>
      <c r="AL543" s="143" t="s">
        <v>79</v>
      </c>
      <c r="AM543" s="143" t="s">
        <v>79</v>
      </c>
      <c r="AN543" s="143" t="s">
        <v>2610</v>
      </c>
      <c r="AO543" s="143" t="s">
        <v>79</v>
      </c>
      <c r="AP543" s="144">
        <f t="shared" si="17"/>
        <v>0.58333335240274597</v>
      </c>
      <c r="AQ543" s="35"/>
      <c r="AR543" s="35"/>
      <c r="AS543" s="35"/>
      <c r="AT543" s="35"/>
      <c r="AU543" s="35"/>
      <c r="AV543" s="35"/>
    </row>
    <row r="544" spans="1:48" s="145" customFormat="1" ht="27.95" customHeight="1" x14ac:dyDescent="0.25">
      <c r="A544" s="126" t="s">
        <v>1884</v>
      </c>
      <c r="B544" s="126">
        <v>2021</v>
      </c>
      <c r="C544" s="126" t="s">
        <v>3369</v>
      </c>
      <c r="D544" s="127" t="s">
        <v>3370</v>
      </c>
      <c r="E544" s="128" t="s">
        <v>54</v>
      </c>
      <c r="F544" s="129" t="s">
        <v>27</v>
      </c>
      <c r="G544" s="130" t="s">
        <v>75</v>
      </c>
      <c r="H544" s="131" t="s">
        <v>804</v>
      </c>
      <c r="I544" s="132" t="s">
        <v>49</v>
      </c>
      <c r="J544" s="147" t="s">
        <v>223</v>
      </c>
      <c r="K544" s="133">
        <v>57</v>
      </c>
      <c r="L544" s="134" t="str">
        <f>IF(ISERROR(VLOOKUP(K544,#REF!,2,FALSE))," ",VLOOKUP(K544,#REF!,2,FALSE))</f>
        <v xml:space="preserve"> </v>
      </c>
      <c r="M544" s="134" t="str">
        <f>IF(ISERROR(VLOOKUP(K544,#REF!,3,FALSE))," ",VLOOKUP(K544,#REF!,3,FALSE))</f>
        <v xml:space="preserve"> </v>
      </c>
      <c r="N544" s="135" t="s">
        <v>2563</v>
      </c>
      <c r="O544" s="136">
        <v>0</v>
      </c>
      <c r="P544" s="137" t="s">
        <v>2102</v>
      </c>
      <c r="Q544" s="138" t="s">
        <v>1028</v>
      </c>
      <c r="R544" s="137" t="s">
        <v>295</v>
      </c>
      <c r="S544" s="137" t="s">
        <v>79</v>
      </c>
      <c r="T544" s="139" t="s">
        <v>79</v>
      </c>
      <c r="U544" s="140" t="s">
        <v>79</v>
      </c>
      <c r="V544" s="165">
        <v>17480000</v>
      </c>
      <c r="W544" s="141">
        <v>0</v>
      </c>
      <c r="X544" s="142"/>
      <c r="Y544" s="148"/>
      <c r="Z544" s="260">
        <f t="shared" si="16"/>
        <v>17480000</v>
      </c>
      <c r="AA544" s="263">
        <v>12090333</v>
      </c>
      <c r="AB544" s="168">
        <v>44444</v>
      </c>
      <c r="AC544" s="168">
        <v>44447</v>
      </c>
      <c r="AD544" s="168">
        <v>44561</v>
      </c>
      <c r="AE544" s="143">
        <v>120</v>
      </c>
      <c r="AF544" s="143">
        <v>0</v>
      </c>
      <c r="AG544" s="170">
        <v>0</v>
      </c>
      <c r="AH544" s="171" t="s">
        <v>79</v>
      </c>
      <c r="AI544" s="169" t="s">
        <v>79</v>
      </c>
      <c r="AJ544" s="169" t="s">
        <v>79</v>
      </c>
      <c r="AK544" s="169" t="s">
        <v>79</v>
      </c>
      <c r="AL544" s="143" t="s">
        <v>79</v>
      </c>
      <c r="AM544" s="143" t="s">
        <v>79</v>
      </c>
      <c r="AN544" s="143" t="s">
        <v>2610</v>
      </c>
      <c r="AO544" s="143" t="s">
        <v>79</v>
      </c>
      <c r="AP544" s="144">
        <f t="shared" si="17"/>
        <v>0.69166664759725405</v>
      </c>
      <c r="AQ544" s="35"/>
      <c r="AR544" s="35"/>
      <c r="AS544" s="35"/>
      <c r="AT544" s="35"/>
      <c r="AU544" s="35"/>
      <c r="AV544" s="35"/>
    </row>
    <row r="545" spans="1:48" s="145" customFormat="1" ht="27.95" customHeight="1" x14ac:dyDescent="0.25">
      <c r="A545" s="126" t="s">
        <v>1885</v>
      </c>
      <c r="B545" s="126">
        <v>2021</v>
      </c>
      <c r="C545" s="126" t="s">
        <v>3371</v>
      </c>
      <c r="D545" s="127" t="s">
        <v>3372</v>
      </c>
      <c r="E545" s="128" t="s">
        <v>52</v>
      </c>
      <c r="F545" s="129" t="s">
        <v>53</v>
      </c>
      <c r="G545" s="130" t="s">
        <v>62</v>
      </c>
      <c r="H545" s="131" t="s">
        <v>805</v>
      </c>
      <c r="I545" s="132" t="s">
        <v>49</v>
      </c>
      <c r="J545" s="147" t="s">
        <v>223</v>
      </c>
      <c r="K545" s="133">
        <v>1</v>
      </c>
      <c r="L545" s="134" t="str">
        <f>IF(ISERROR(VLOOKUP(K545,#REF!,2,FALSE))," ",VLOOKUP(K545,#REF!,2,FALSE))</f>
        <v xml:space="preserve"> </v>
      </c>
      <c r="M545" s="134" t="str">
        <f>IF(ISERROR(VLOOKUP(K545,#REF!,3,FALSE))," ",VLOOKUP(K545,#REF!,3,FALSE))</f>
        <v xml:space="preserve"> </v>
      </c>
      <c r="N545" s="135" t="s">
        <v>2554</v>
      </c>
      <c r="O545" s="136">
        <v>18</v>
      </c>
      <c r="P545" s="137" t="s">
        <v>2436</v>
      </c>
      <c r="Q545" s="138" t="s">
        <v>1365</v>
      </c>
      <c r="R545" s="137" t="s">
        <v>296</v>
      </c>
      <c r="S545" s="137" t="s">
        <v>79</v>
      </c>
      <c r="T545" s="139" t="s">
        <v>79</v>
      </c>
      <c r="U545" s="140" t="s">
        <v>79</v>
      </c>
      <c r="V545" s="165">
        <v>226172972</v>
      </c>
      <c r="W545" s="141">
        <v>0</v>
      </c>
      <c r="X545" s="142">
        <v>1</v>
      </c>
      <c r="Y545" s="148">
        <v>113086486</v>
      </c>
      <c r="Z545" s="260">
        <f t="shared" si="16"/>
        <v>339259458</v>
      </c>
      <c r="AA545" s="263">
        <v>94617246</v>
      </c>
      <c r="AB545" s="168">
        <v>44439</v>
      </c>
      <c r="AC545" s="168">
        <v>44447</v>
      </c>
      <c r="AD545" s="168">
        <v>44683</v>
      </c>
      <c r="AE545" s="143">
        <v>112</v>
      </c>
      <c r="AF545" s="143">
        <v>1</v>
      </c>
      <c r="AG545" s="170">
        <v>122</v>
      </c>
      <c r="AH545" s="171" t="s">
        <v>79</v>
      </c>
      <c r="AI545" s="169" t="s">
        <v>79</v>
      </c>
      <c r="AJ545" s="169" t="s">
        <v>79</v>
      </c>
      <c r="AK545" s="169" t="s">
        <v>79</v>
      </c>
      <c r="AL545" s="143" t="s">
        <v>79</v>
      </c>
      <c r="AM545" s="143" t="s">
        <v>79</v>
      </c>
      <c r="AN545" s="143" t="s">
        <v>2610</v>
      </c>
      <c r="AO545" s="143" t="s">
        <v>79</v>
      </c>
      <c r="AP545" s="144">
        <f t="shared" si="17"/>
        <v>0.27889346566131695</v>
      </c>
      <c r="AQ545" s="35"/>
      <c r="AR545" s="35"/>
      <c r="AS545" s="35"/>
      <c r="AT545" s="35"/>
      <c r="AU545" s="35"/>
      <c r="AV545" s="35"/>
    </row>
    <row r="546" spans="1:48" s="145" customFormat="1" ht="27.95" customHeight="1" x14ac:dyDescent="0.25">
      <c r="A546" s="126" t="s">
        <v>1886</v>
      </c>
      <c r="B546" s="126">
        <v>2021</v>
      </c>
      <c r="C546" s="126" t="s">
        <v>3373</v>
      </c>
      <c r="D546" s="127" t="s">
        <v>3374</v>
      </c>
      <c r="E546" s="128" t="s">
        <v>52</v>
      </c>
      <c r="F546" s="129" t="s">
        <v>53</v>
      </c>
      <c r="G546" s="130" t="s">
        <v>62</v>
      </c>
      <c r="H546" s="131" t="s">
        <v>806</v>
      </c>
      <c r="I546" s="132" t="s">
        <v>48</v>
      </c>
      <c r="J546" s="147" t="s">
        <v>223</v>
      </c>
      <c r="K546" s="133" t="s">
        <v>79</v>
      </c>
      <c r="L546" s="134" t="str">
        <f>IF(ISERROR(VLOOKUP(K546,#REF!,2,FALSE))," ",VLOOKUP(K546,#REF!,2,FALSE))</f>
        <v xml:space="preserve"> </v>
      </c>
      <c r="M546" s="134" t="str">
        <f>IF(ISERROR(VLOOKUP(K546,#REF!,3,FALSE))," ",VLOOKUP(K546,#REF!,3,FALSE))</f>
        <v xml:space="preserve"> </v>
      </c>
      <c r="N546" s="135" t="s">
        <v>2592</v>
      </c>
      <c r="O546" s="136">
        <v>7</v>
      </c>
      <c r="P546" s="137" t="s">
        <v>2437</v>
      </c>
      <c r="Q546" s="138" t="s">
        <v>1366</v>
      </c>
      <c r="R546" s="137" t="s">
        <v>296</v>
      </c>
      <c r="S546" s="137" t="s">
        <v>79</v>
      </c>
      <c r="T546" s="139" t="s">
        <v>79</v>
      </c>
      <c r="U546" s="140" t="s">
        <v>79</v>
      </c>
      <c r="V546" s="165">
        <v>130000000</v>
      </c>
      <c r="W546" s="141">
        <v>0</v>
      </c>
      <c r="X546" s="142"/>
      <c r="Y546" s="148"/>
      <c r="Z546" s="260">
        <f t="shared" si="16"/>
        <v>130000000</v>
      </c>
      <c r="AA546" s="263">
        <v>15246655</v>
      </c>
      <c r="AB546" s="168">
        <v>44439</v>
      </c>
      <c r="AC546" s="168">
        <v>44446</v>
      </c>
      <c r="AD546" s="168">
        <v>44598</v>
      </c>
      <c r="AE546" s="143">
        <v>150</v>
      </c>
      <c r="AF546" s="143">
        <v>0</v>
      </c>
      <c r="AG546" s="170">
        <v>0</v>
      </c>
      <c r="AH546" s="171" t="s">
        <v>79</v>
      </c>
      <c r="AI546" s="169" t="s">
        <v>79</v>
      </c>
      <c r="AJ546" s="169" t="s">
        <v>79</v>
      </c>
      <c r="AK546" s="169" t="s">
        <v>79</v>
      </c>
      <c r="AL546" s="143" t="s">
        <v>79</v>
      </c>
      <c r="AM546" s="143" t="s">
        <v>79</v>
      </c>
      <c r="AN546" s="143" t="s">
        <v>2610</v>
      </c>
      <c r="AO546" s="143" t="s">
        <v>79</v>
      </c>
      <c r="AP546" s="144">
        <f t="shared" si="17"/>
        <v>0.11728196153846154</v>
      </c>
      <c r="AQ546" s="35"/>
      <c r="AR546" s="35"/>
      <c r="AS546" s="35"/>
      <c r="AT546" s="35"/>
      <c r="AU546" s="35"/>
      <c r="AV546" s="35"/>
    </row>
    <row r="547" spans="1:48" s="145" customFormat="1" ht="27.95" customHeight="1" x14ac:dyDescent="0.25">
      <c r="A547" s="126" t="s">
        <v>1887</v>
      </c>
      <c r="B547" s="126">
        <v>2021</v>
      </c>
      <c r="C547" s="126" t="s">
        <v>3375</v>
      </c>
      <c r="D547" s="127" t="s">
        <v>3376</v>
      </c>
      <c r="E547" s="128" t="s">
        <v>52</v>
      </c>
      <c r="F547" s="129" t="s">
        <v>53</v>
      </c>
      <c r="G547" s="130" t="s">
        <v>62</v>
      </c>
      <c r="H547" s="131" t="s">
        <v>807</v>
      </c>
      <c r="I547" s="132" t="s">
        <v>49</v>
      </c>
      <c r="J547" s="147" t="s">
        <v>223</v>
      </c>
      <c r="K547" s="133">
        <v>1</v>
      </c>
      <c r="L547" s="134" t="str">
        <f>IF(ISERROR(VLOOKUP(K547,#REF!,2,FALSE))," ",VLOOKUP(K547,#REF!,2,FALSE))</f>
        <v xml:space="preserve"> </v>
      </c>
      <c r="M547" s="134" t="str">
        <f>IF(ISERROR(VLOOKUP(K547,#REF!,3,FALSE))," ",VLOOKUP(K547,#REF!,3,FALSE))</f>
        <v xml:space="preserve"> </v>
      </c>
      <c r="N547" s="135" t="s">
        <v>2554</v>
      </c>
      <c r="O547" s="136">
        <v>4</v>
      </c>
      <c r="P547" s="137" t="s">
        <v>2438</v>
      </c>
      <c r="Q547" s="138" t="s">
        <v>1367</v>
      </c>
      <c r="R547" s="137" t="s">
        <v>296</v>
      </c>
      <c r="S547" s="137" t="s">
        <v>79</v>
      </c>
      <c r="T547" s="139" t="s">
        <v>79</v>
      </c>
      <c r="U547" s="140" t="s">
        <v>79</v>
      </c>
      <c r="V547" s="165">
        <v>61228437</v>
      </c>
      <c r="W547" s="141">
        <v>0</v>
      </c>
      <c r="X547" s="142"/>
      <c r="Y547" s="148"/>
      <c r="Z547" s="260">
        <f t="shared" si="16"/>
        <v>61228437</v>
      </c>
      <c r="AA547" s="263">
        <v>0</v>
      </c>
      <c r="AB547" s="168">
        <v>44439</v>
      </c>
      <c r="AC547" s="168">
        <v>44455</v>
      </c>
      <c r="AD547" s="168">
        <v>44625</v>
      </c>
      <c r="AE547" s="143">
        <v>20</v>
      </c>
      <c r="AF547" s="143">
        <v>0</v>
      </c>
      <c r="AG547" s="170">
        <v>0</v>
      </c>
      <c r="AH547" s="171" t="s">
        <v>79</v>
      </c>
      <c r="AI547" s="169" t="s">
        <v>79</v>
      </c>
      <c r="AJ547" s="169" t="s">
        <v>79</v>
      </c>
      <c r="AK547" s="169" t="s">
        <v>79</v>
      </c>
      <c r="AL547" s="143" t="s">
        <v>79</v>
      </c>
      <c r="AM547" s="143" t="s">
        <v>2610</v>
      </c>
      <c r="AN547" s="143" t="s">
        <v>79</v>
      </c>
      <c r="AO547" s="143" t="s">
        <v>79</v>
      </c>
      <c r="AP547" s="144">
        <f t="shared" si="17"/>
        <v>0</v>
      </c>
      <c r="AQ547" s="35"/>
      <c r="AR547" s="35"/>
      <c r="AS547" s="35"/>
      <c r="AT547" s="35"/>
      <c r="AU547" s="35"/>
      <c r="AV547" s="35"/>
    </row>
    <row r="548" spans="1:48" s="145" customFormat="1" ht="27.95" customHeight="1" x14ac:dyDescent="0.25">
      <c r="A548" s="126" t="s">
        <v>1888</v>
      </c>
      <c r="B548" s="126">
        <v>2021</v>
      </c>
      <c r="C548" s="126" t="s">
        <v>3377</v>
      </c>
      <c r="D548" s="127" t="s">
        <v>3378</v>
      </c>
      <c r="E548" s="128" t="s">
        <v>64</v>
      </c>
      <c r="F548" s="129" t="s">
        <v>27</v>
      </c>
      <c r="G548" s="130" t="s">
        <v>64</v>
      </c>
      <c r="H548" s="131" t="s">
        <v>808</v>
      </c>
      <c r="I548" s="132" t="s">
        <v>49</v>
      </c>
      <c r="J548" s="147" t="s">
        <v>223</v>
      </c>
      <c r="K548" s="133">
        <v>6</v>
      </c>
      <c r="L548" s="134" t="str">
        <f>IF(ISERROR(VLOOKUP(K548,#REF!,2,FALSE))," ",VLOOKUP(K548,#REF!,2,FALSE))</f>
        <v xml:space="preserve"> </v>
      </c>
      <c r="M548" s="134" t="str">
        <f>IF(ISERROR(VLOOKUP(K548,#REF!,3,FALSE))," ",VLOOKUP(K548,#REF!,3,FALSE))</f>
        <v xml:space="preserve"> </v>
      </c>
      <c r="N548" s="135" t="s">
        <v>2564</v>
      </c>
      <c r="O548" s="136">
        <v>1</v>
      </c>
      <c r="P548" s="137" t="s">
        <v>2439</v>
      </c>
      <c r="Q548" s="138" t="s">
        <v>1368</v>
      </c>
      <c r="R548" s="137" t="s">
        <v>296</v>
      </c>
      <c r="S548" s="137" t="s">
        <v>79</v>
      </c>
      <c r="T548" s="139" t="s">
        <v>79</v>
      </c>
      <c r="U548" s="140" t="s">
        <v>79</v>
      </c>
      <c r="V548" s="165">
        <v>370766690</v>
      </c>
      <c r="W548" s="141">
        <v>0</v>
      </c>
      <c r="X548" s="142"/>
      <c r="Y548" s="148"/>
      <c r="Z548" s="260">
        <f t="shared" si="16"/>
        <v>370766690</v>
      </c>
      <c r="AA548" s="263">
        <v>370766690</v>
      </c>
      <c r="AB548" s="168">
        <v>44440</v>
      </c>
      <c r="AC548" s="168">
        <v>44445</v>
      </c>
      <c r="AD548" s="168">
        <v>44742</v>
      </c>
      <c r="AE548" s="143">
        <v>264</v>
      </c>
      <c r="AF548" s="143">
        <v>0</v>
      </c>
      <c r="AG548" s="170">
        <v>0</v>
      </c>
      <c r="AH548" s="171" t="s">
        <v>79</v>
      </c>
      <c r="AI548" s="169" t="s">
        <v>79</v>
      </c>
      <c r="AJ548" s="169" t="s">
        <v>79</v>
      </c>
      <c r="AK548" s="169" t="s">
        <v>79</v>
      </c>
      <c r="AL548" s="143" t="s">
        <v>79</v>
      </c>
      <c r="AM548" s="143" t="s">
        <v>2610</v>
      </c>
      <c r="AN548" s="143" t="s">
        <v>79</v>
      </c>
      <c r="AO548" s="143" t="s">
        <v>79</v>
      </c>
      <c r="AP548" s="144">
        <f t="shared" si="17"/>
        <v>1</v>
      </c>
      <c r="AQ548" s="35"/>
      <c r="AR548" s="35"/>
      <c r="AS548" s="35"/>
      <c r="AT548" s="35"/>
      <c r="AU548" s="35"/>
      <c r="AV548" s="35"/>
    </row>
    <row r="549" spans="1:48" s="145" customFormat="1" ht="27.95" customHeight="1" x14ac:dyDescent="0.25">
      <c r="A549" s="126" t="s">
        <v>1889</v>
      </c>
      <c r="B549" s="126">
        <v>2021</v>
      </c>
      <c r="C549" s="126" t="s">
        <v>3379</v>
      </c>
      <c r="D549" s="127" t="s">
        <v>3380</v>
      </c>
      <c r="E549" s="128" t="s">
        <v>64</v>
      </c>
      <c r="F549" s="129" t="s">
        <v>27</v>
      </c>
      <c r="G549" s="130" t="s">
        <v>64</v>
      </c>
      <c r="H549" s="131" t="s">
        <v>809</v>
      </c>
      <c r="I549" s="132" t="s">
        <v>49</v>
      </c>
      <c r="J549" s="147" t="s">
        <v>223</v>
      </c>
      <c r="K549" s="133">
        <v>20</v>
      </c>
      <c r="L549" s="134" t="str">
        <f>IF(ISERROR(VLOOKUP(K549,#REF!,2,FALSE))," ",VLOOKUP(K549,#REF!,2,FALSE))</f>
        <v xml:space="preserve"> </v>
      </c>
      <c r="M549" s="134" t="str">
        <f>IF(ISERROR(VLOOKUP(K549,#REF!,3,FALSE))," ",VLOOKUP(K549,#REF!,3,FALSE))</f>
        <v xml:space="preserve"> </v>
      </c>
      <c r="N549" s="135" t="s">
        <v>2584</v>
      </c>
      <c r="O549" s="136">
        <v>1</v>
      </c>
      <c r="P549" s="137" t="s">
        <v>2440</v>
      </c>
      <c r="Q549" s="138" t="s">
        <v>1369</v>
      </c>
      <c r="R549" s="137" t="s">
        <v>296</v>
      </c>
      <c r="S549" s="137" t="s">
        <v>79</v>
      </c>
      <c r="T549" s="139" t="s">
        <v>79</v>
      </c>
      <c r="U549" s="140" t="s">
        <v>79</v>
      </c>
      <c r="V549" s="165">
        <v>846036248</v>
      </c>
      <c r="W549" s="141">
        <v>0</v>
      </c>
      <c r="X549" s="142"/>
      <c r="Y549" s="148"/>
      <c r="Z549" s="260">
        <f t="shared" si="16"/>
        <v>846036248</v>
      </c>
      <c r="AA549" s="263">
        <v>676828998</v>
      </c>
      <c r="AB549" s="168">
        <v>44440</v>
      </c>
      <c r="AC549" s="168">
        <v>44460</v>
      </c>
      <c r="AD549" s="168">
        <v>44651</v>
      </c>
      <c r="AE549" s="143">
        <v>190</v>
      </c>
      <c r="AF549" s="143">
        <v>0</v>
      </c>
      <c r="AG549" s="170">
        <v>0</v>
      </c>
      <c r="AH549" s="171" t="s">
        <v>79</v>
      </c>
      <c r="AI549" s="169" t="s">
        <v>79</v>
      </c>
      <c r="AJ549" s="169" t="s">
        <v>79</v>
      </c>
      <c r="AK549" s="169" t="s">
        <v>79</v>
      </c>
      <c r="AL549" s="143" t="s">
        <v>79</v>
      </c>
      <c r="AM549" s="143" t="s">
        <v>2610</v>
      </c>
      <c r="AN549" s="143" t="s">
        <v>79</v>
      </c>
      <c r="AO549" s="143" t="s">
        <v>79</v>
      </c>
      <c r="AP549" s="144">
        <f t="shared" si="17"/>
        <v>0.79999999952720702</v>
      </c>
      <c r="AQ549" s="35"/>
      <c r="AR549" s="35"/>
      <c r="AS549" s="35"/>
      <c r="AT549" s="35"/>
      <c r="AU549" s="35"/>
      <c r="AV549" s="35"/>
    </row>
    <row r="550" spans="1:48" s="145" customFormat="1" ht="27.95" customHeight="1" x14ac:dyDescent="0.25">
      <c r="A550" s="126" t="s">
        <v>1890</v>
      </c>
      <c r="B550" s="126">
        <v>2021</v>
      </c>
      <c r="C550" s="126" t="s">
        <v>3381</v>
      </c>
      <c r="D550" s="127" t="s">
        <v>3382</v>
      </c>
      <c r="E550" s="128" t="s">
        <v>40</v>
      </c>
      <c r="F550" s="129" t="s">
        <v>53</v>
      </c>
      <c r="G550" s="130" t="s">
        <v>58</v>
      </c>
      <c r="H550" s="131" t="s">
        <v>810</v>
      </c>
      <c r="I550" s="132" t="s">
        <v>49</v>
      </c>
      <c r="J550" s="147" t="s">
        <v>223</v>
      </c>
      <c r="K550" s="133">
        <v>27</v>
      </c>
      <c r="L550" s="134" t="str">
        <f>IF(ISERROR(VLOOKUP(K550,#REF!,2,FALSE))," ",VLOOKUP(K550,#REF!,2,FALSE))</f>
        <v xml:space="preserve"> </v>
      </c>
      <c r="M550" s="134" t="str">
        <f>IF(ISERROR(VLOOKUP(K550,#REF!,3,FALSE))," ",VLOOKUP(K550,#REF!,3,FALSE))</f>
        <v xml:space="preserve"> </v>
      </c>
      <c r="N550" s="135" t="s">
        <v>2569</v>
      </c>
      <c r="O550" s="136">
        <v>10</v>
      </c>
      <c r="P550" s="137" t="s">
        <v>2441</v>
      </c>
      <c r="Q550" s="138" t="s">
        <v>1370</v>
      </c>
      <c r="R550" s="137" t="s">
        <v>296</v>
      </c>
      <c r="S550" s="137" t="s">
        <v>79</v>
      </c>
      <c r="T550" s="139" t="s">
        <v>79</v>
      </c>
      <c r="U550" s="140" t="s">
        <v>79</v>
      </c>
      <c r="V550" s="165">
        <v>294091568</v>
      </c>
      <c r="W550" s="141">
        <v>0</v>
      </c>
      <c r="X550" s="142"/>
      <c r="Y550" s="148"/>
      <c r="Z550" s="260">
        <f t="shared" si="16"/>
        <v>294091568</v>
      </c>
      <c r="AA550" s="263">
        <v>279798945</v>
      </c>
      <c r="AB550" s="168">
        <v>44442</v>
      </c>
      <c r="AC550" s="168">
        <v>44448</v>
      </c>
      <c r="AD550" s="168">
        <v>44569</v>
      </c>
      <c r="AE550" s="143">
        <v>120</v>
      </c>
      <c r="AF550" s="143">
        <v>0</v>
      </c>
      <c r="AG550" s="170">
        <v>0</v>
      </c>
      <c r="AH550" s="171" t="s">
        <v>79</v>
      </c>
      <c r="AI550" s="169" t="s">
        <v>79</v>
      </c>
      <c r="AJ550" s="169" t="s">
        <v>79</v>
      </c>
      <c r="AK550" s="169" t="s">
        <v>79</v>
      </c>
      <c r="AL550" s="143" t="s">
        <v>79</v>
      </c>
      <c r="AM550" s="143" t="s">
        <v>79</v>
      </c>
      <c r="AN550" s="143" t="s">
        <v>2610</v>
      </c>
      <c r="AO550" s="143" t="s">
        <v>79</v>
      </c>
      <c r="AP550" s="144">
        <f t="shared" si="17"/>
        <v>0.95140077256482236</v>
      </c>
      <c r="AQ550" s="35"/>
      <c r="AR550" s="35"/>
      <c r="AS550" s="35"/>
      <c r="AT550" s="35"/>
      <c r="AU550" s="35"/>
      <c r="AV550" s="35"/>
    </row>
    <row r="551" spans="1:48" s="145" customFormat="1" ht="27.95" customHeight="1" x14ac:dyDescent="0.25">
      <c r="A551" s="126" t="s">
        <v>1890</v>
      </c>
      <c r="B551" s="126">
        <v>2021</v>
      </c>
      <c r="C551" s="126" t="s">
        <v>3381</v>
      </c>
      <c r="D551" s="127" t="s">
        <v>3382</v>
      </c>
      <c r="E551" s="128" t="s">
        <v>40</v>
      </c>
      <c r="F551" s="129" t="s">
        <v>53</v>
      </c>
      <c r="G551" s="130" t="s">
        <v>58</v>
      </c>
      <c r="H551" s="131" t="s">
        <v>810</v>
      </c>
      <c r="I551" s="132" t="s">
        <v>49</v>
      </c>
      <c r="J551" s="147" t="s">
        <v>223</v>
      </c>
      <c r="K551" s="133">
        <v>38</v>
      </c>
      <c r="L551" s="134" t="str">
        <f>IF(ISERROR(VLOOKUP(K551,#REF!,2,FALSE))," ",VLOOKUP(K551,#REF!,2,FALSE))</f>
        <v xml:space="preserve"> </v>
      </c>
      <c r="M551" s="134" t="str">
        <f>IF(ISERROR(VLOOKUP(K551,#REF!,3,FALSE))," ",VLOOKUP(K551,#REF!,3,FALSE))</f>
        <v xml:space="preserve"> </v>
      </c>
      <c r="N551" s="135" t="s">
        <v>2570</v>
      </c>
      <c r="O551" s="136">
        <v>10</v>
      </c>
      <c r="P551" s="137" t="s">
        <v>2441</v>
      </c>
      <c r="Q551" s="138" t="s">
        <v>1370</v>
      </c>
      <c r="R551" s="137" t="s">
        <v>296</v>
      </c>
      <c r="S551" s="137" t="s">
        <v>79</v>
      </c>
      <c r="T551" s="139" t="s">
        <v>79</v>
      </c>
      <c r="U551" s="140" t="s">
        <v>79</v>
      </c>
      <c r="V551" s="165">
        <v>2391667</v>
      </c>
      <c r="W551" s="141">
        <v>0</v>
      </c>
      <c r="X551" s="142"/>
      <c r="Y551" s="148"/>
      <c r="Z551" s="260">
        <f t="shared" si="16"/>
        <v>2391667</v>
      </c>
      <c r="AA551" s="263">
        <v>0</v>
      </c>
      <c r="AB551" s="168">
        <v>44442</v>
      </c>
      <c r="AC551" s="168">
        <v>44448</v>
      </c>
      <c r="AD551" s="168">
        <v>44569</v>
      </c>
      <c r="AE551" s="143">
        <v>120</v>
      </c>
      <c r="AF551" s="143">
        <v>0</v>
      </c>
      <c r="AG551" s="170">
        <v>0</v>
      </c>
      <c r="AH551" s="171" t="s">
        <v>79</v>
      </c>
      <c r="AI551" s="169" t="s">
        <v>79</v>
      </c>
      <c r="AJ551" s="169" t="s">
        <v>79</v>
      </c>
      <c r="AK551" s="169" t="s">
        <v>79</v>
      </c>
      <c r="AL551" s="143" t="s">
        <v>79</v>
      </c>
      <c r="AM551" s="143" t="s">
        <v>79</v>
      </c>
      <c r="AN551" s="143" t="s">
        <v>2610</v>
      </c>
      <c r="AO551" s="143" t="s">
        <v>79</v>
      </c>
      <c r="AP551" s="144">
        <f t="shared" si="17"/>
        <v>0</v>
      </c>
      <c r="AQ551" s="35"/>
      <c r="AR551" s="35"/>
      <c r="AS551" s="35"/>
      <c r="AT551" s="35"/>
      <c r="AU551" s="35"/>
      <c r="AV551" s="35"/>
    </row>
    <row r="552" spans="1:48" s="145" customFormat="1" ht="27.95" customHeight="1" x14ac:dyDescent="0.25">
      <c r="A552" s="126" t="s">
        <v>1891</v>
      </c>
      <c r="B552" s="126">
        <v>2021</v>
      </c>
      <c r="C552" s="126" t="s">
        <v>3381</v>
      </c>
      <c r="D552" s="127" t="s">
        <v>3382</v>
      </c>
      <c r="E552" s="128" t="s">
        <v>40</v>
      </c>
      <c r="F552" s="129" t="s">
        <v>53</v>
      </c>
      <c r="G552" s="130" t="s">
        <v>58</v>
      </c>
      <c r="H552" s="131" t="s">
        <v>811</v>
      </c>
      <c r="I552" s="132" t="s">
        <v>49</v>
      </c>
      <c r="J552" s="147" t="s">
        <v>223</v>
      </c>
      <c r="K552" s="133">
        <v>27</v>
      </c>
      <c r="L552" s="134" t="str">
        <f>IF(ISERROR(VLOOKUP(K552,#REF!,2,FALSE))," ",VLOOKUP(K552,#REF!,2,FALSE))</f>
        <v xml:space="preserve"> </v>
      </c>
      <c r="M552" s="134" t="str">
        <f>IF(ISERROR(VLOOKUP(K552,#REF!,3,FALSE))," ",VLOOKUP(K552,#REF!,3,FALSE))</f>
        <v xml:space="preserve"> </v>
      </c>
      <c r="N552" s="135" t="s">
        <v>2569</v>
      </c>
      <c r="O552" s="136">
        <v>10</v>
      </c>
      <c r="P552" s="137" t="s">
        <v>2442</v>
      </c>
      <c r="Q552" s="138" t="s">
        <v>1371</v>
      </c>
      <c r="R552" s="137" t="s">
        <v>296</v>
      </c>
      <c r="S552" s="137" t="s">
        <v>79</v>
      </c>
      <c r="T552" s="139" t="s">
        <v>79</v>
      </c>
      <c r="U552" s="140" t="s">
        <v>79</v>
      </c>
      <c r="V552" s="165">
        <v>85144122</v>
      </c>
      <c r="W552" s="141">
        <v>0</v>
      </c>
      <c r="X552" s="142"/>
      <c r="Y552" s="148"/>
      <c r="Z552" s="260">
        <f t="shared" si="16"/>
        <v>85144122</v>
      </c>
      <c r="AA552" s="263">
        <v>44016479</v>
      </c>
      <c r="AB552" s="168">
        <v>44442</v>
      </c>
      <c r="AC552" s="168">
        <v>44448</v>
      </c>
      <c r="AD552" s="168">
        <v>44569</v>
      </c>
      <c r="AE552" s="143">
        <v>120</v>
      </c>
      <c r="AF552" s="143">
        <v>0</v>
      </c>
      <c r="AG552" s="170">
        <v>0</v>
      </c>
      <c r="AH552" s="171" t="s">
        <v>79</v>
      </c>
      <c r="AI552" s="169" t="s">
        <v>79</v>
      </c>
      <c r="AJ552" s="169" t="s">
        <v>79</v>
      </c>
      <c r="AK552" s="169" t="s">
        <v>79</v>
      </c>
      <c r="AL552" s="143" t="s">
        <v>79</v>
      </c>
      <c r="AM552" s="143" t="s">
        <v>79</v>
      </c>
      <c r="AN552" s="143" t="s">
        <v>2610</v>
      </c>
      <c r="AO552" s="143" t="s">
        <v>79</v>
      </c>
      <c r="AP552" s="144">
        <f t="shared" si="17"/>
        <v>0.51696438892164509</v>
      </c>
      <c r="AQ552" s="35"/>
      <c r="AR552" s="35"/>
      <c r="AS552" s="35"/>
      <c r="AT552" s="35"/>
      <c r="AU552" s="35"/>
      <c r="AV552" s="35"/>
    </row>
    <row r="553" spans="1:48" s="145" customFormat="1" ht="27.95" customHeight="1" x14ac:dyDescent="0.25">
      <c r="A553" s="126" t="s">
        <v>1891</v>
      </c>
      <c r="B553" s="126">
        <v>2021</v>
      </c>
      <c r="C553" s="126" t="s">
        <v>3381</v>
      </c>
      <c r="D553" s="127" t="s">
        <v>3382</v>
      </c>
      <c r="E553" s="128" t="s">
        <v>40</v>
      </c>
      <c r="F553" s="129" t="s">
        <v>53</v>
      </c>
      <c r="G553" s="130" t="s">
        <v>58</v>
      </c>
      <c r="H553" s="131" t="s">
        <v>811</v>
      </c>
      <c r="I553" s="132" t="s">
        <v>49</v>
      </c>
      <c r="J553" s="147" t="s">
        <v>223</v>
      </c>
      <c r="K553" s="133">
        <v>38</v>
      </c>
      <c r="L553" s="134" t="str">
        <f>IF(ISERROR(VLOOKUP(K553,#REF!,2,FALSE))," ",VLOOKUP(K553,#REF!,2,FALSE))</f>
        <v xml:space="preserve"> </v>
      </c>
      <c r="M553" s="134" t="str">
        <f>IF(ISERROR(VLOOKUP(K553,#REF!,3,FALSE))," ",VLOOKUP(K553,#REF!,3,FALSE))</f>
        <v xml:space="preserve"> </v>
      </c>
      <c r="N553" s="135" t="s">
        <v>2570</v>
      </c>
      <c r="O553" s="136">
        <v>10</v>
      </c>
      <c r="P553" s="137" t="s">
        <v>2442</v>
      </c>
      <c r="Q553" s="138" t="s">
        <v>1371</v>
      </c>
      <c r="R553" s="137" t="s">
        <v>296</v>
      </c>
      <c r="S553" s="137" t="s">
        <v>79</v>
      </c>
      <c r="T553" s="139" t="s">
        <v>79</v>
      </c>
      <c r="U553" s="140" t="s">
        <v>79</v>
      </c>
      <c r="V553" s="165">
        <v>47728869</v>
      </c>
      <c r="W553" s="141">
        <v>0</v>
      </c>
      <c r="X553" s="142"/>
      <c r="Y553" s="148"/>
      <c r="Z553" s="260">
        <f t="shared" si="16"/>
        <v>47728869</v>
      </c>
      <c r="AA553" s="263">
        <v>8372152</v>
      </c>
      <c r="AB553" s="168">
        <v>44442</v>
      </c>
      <c r="AC553" s="168">
        <v>44448</v>
      </c>
      <c r="AD553" s="168">
        <v>44569</v>
      </c>
      <c r="AE553" s="143">
        <v>120</v>
      </c>
      <c r="AF553" s="143">
        <v>0</v>
      </c>
      <c r="AG553" s="170">
        <v>0</v>
      </c>
      <c r="AH553" s="171" t="s">
        <v>79</v>
      </c>
      <c r="AI553" s="169" t="s">
        <v>79</v>
      </c>
      <c r="AJ553" s="169" t="s">
        <v>79</v>
      </c>
      <c r="AK553" s="169" t="s">
        <v>79</v>
      </c>
      <c r="AL553" s="143" t="s">
        <v>79</v>
      </c>
      <c r="AM553" s="143" t="s">
        <v>79</v>
      </c>
      <c r="AN553" s="143" t="s">
        <v>2610</v>
      </c>
      <c r="AO553" s="143" t="s">
        <v>79</v>
      </c>
      <c r="AP553" s="144">
        <f t="shared" si="17"/>
        <v>0.17541065136071002</v>
      </c>
      <c r="AQ553" s="35"/>
      <c r="AR553" s="35"/>
      <c r="AS553" s="35"/>
      <c r="AT553" s="35"/>
      <c r="AU553" s="35"/>
      <c r="AV553" s="35"/>
    </row>
    <row r="554" spans="1:48" s="145" customFormat="1" ht="27.95" customHeight="1" x14ac:dyDescent="0.25">
      <c r="A554" s="126" t="s">
        <v>1892</v>
      </c>
      <c r="B554" s="126">
        <v>2021</v>
      </c>
      <c r="C554" s="126" t="s">
        <v>3383</v>
      </c>
      <c r="D554" s="127" t="s">
        <v>3384</v>
      </c>
      <c r="E554" s="128" t="s">
        <v>54</v>
      </c>
      <c r="F554" s="129" t="s">
        <v>27</v>
      </c>
      <c r="G554" s="130" t="s">
        <v>75</v>
      </c>
      <c r="H554" s="131" t="s">
        <v>812</v>
      </c>
      <c r="I554" s="132" t="s">
        <v>49</v>
      </c>
      <c r="J554" s="147" t="s">
        <v>223</v>
      </c>
      <c r="K554" s="133">
        <v>57</v>
      </c>
      <c r="L554" s="134" t="str">
        <f>IF(ISERROR(VLOOKUP(K554,#REF!,2,FALSE))," ",VLOOKUP(K554,#REF!,2,FALSE))</f>
        <v xml:space="preserve"> </v>
      </c>
      <c r="M554" s="134" t="str">
        <f>IF(ISERROR(VLOOKUP(K554,#REF!,3,FALSE))," ",VLOOKUP(K554,#REF!,3,FALSE))</f>
        <v xml:space="preserve"> </v>
      </c>
      <c r="N554" s="135" t="s">
        <v>2553</v>
      </c>
      <c r="O554" s="136">
        <v>0</v>
      </c>
      <c r="P554" s="137" t="s">
        <v>2443</v>
      </c>
      <c r="Q554" s="138" t="s">
        <v>1372</v>
      </c>
      <c r="R554" s="137" t="s">
        <v>295</v>
      </c>
      <c r="S554" s="137" t="s">
        <v>79</v>
      </c>
      <c r="T554" s="139" t="s">
        <v>79</v>
      </c>
      <c r="U554" s="140" t="s">
        <v>79</v>
      </c>
      <c r="V554" s="165">
        <v>7875000</v>
      </c>
      <c r="W554" s="141">
        <v>0</v>
      </c>
      <c r="X554" s="142"/>
      <c r="Y554" s="148"/>
      <c r="Z554" s="260">
        <f t="shared" si="16"/>
        <v>7875000</v>
      </c>
      <c r="AA554" s="263">
        <v>5625000</v>
      </c>
      <c r="AB554" s="168">
        <v>44453</v>
      </c>
      <c r="AC554" s="168">
        <v>44455</v>
      </c>
      <c r="AD554" s="168">
        <v>44561</v>
      </c>
      <c r="AE554" s="143">
        <v>90</v>
      </c>
      <c r="AF554" s="143">
        <v>0</v>
      </c>
      <c r="AG554" s="170">
        <v>0</v>
      </c>
      <c r="AH554" s="171" t="s">
        <v>79</v>
      </c>
      <c r="AI554" s="169" t="s">
        <v>79</v>
      </c>
      <c r="AJ554" s="169" t="s">
        <v>79</v>
      </c>
      <c r="AK554" s="169" t="s">
        <v>79</v>
      </c>
      <c r="AL554" s="143" t="s">
        <v>79</v>
      </c>
      <c r="AM554" s="143" t="s">
        <v>79</v>
      </c>
      <c r="AN554" s="143" t="s">
        <v>2610</v>
      </c>
      <c r="AO554" s="143" t="s">
        <v>79</v>
      </c>
      <c r="AP554" s="144">
        <f t="shared" si="17"/>
        <v>0.7142857142857143</v>
      </c>
      <c r="AQ554" s="35"/>
      <c r="AR554" s="35"/>
      <c r="AS554" s="35"/>
      <c r="AT554" s="35"/>
      <c r="AU554" s="35"/>
      <c r="AV554" s="35"/>
    </row>
    <row r="555" spans="1:48" s="145" customFormat="1" ht="27.95" customHeight="1" x14ac:dyDescent="0.25">
      <c r="A555" s="126" t="s">
        <v>1893</v>
      </c>
      <c r="B555" s="126">
        <v>2021</v>
      </c>
      <c r="C555" s="126" t="s">
        <v>3385</v>
      </c>
      <c r="D555" s="127" t="s">
        <v>3386</v>
      </c>
      <c r="E555" s="128" t="s">
        <v>54</v>
      </c>
      <c r="F555" s="129" t="s">
        <v>27</v>
      </c>
      <c r="G555" s="130" t="s">
        <v>75</v>
      </c>
      <c r="H555" s="131" t="s">
        <v>813</v>
      </c>
      <c r="I555" s="132" t="s">
        <v>49</v>
      </c>
      <c r="J555" s="147" t="s">
        <v>223</v>
      </c>
      <c r="K555" s="133">
        <v>55</v>
      </c>
      <c r="L555" s="134" t="str">
        <f>IF(ISERROR(VLOOKUP(K555,#REF!,2,FALSE))," ",VLOOKUP(K555,#REF!,2,FALSE))</f>
        <v xml:space="preserve"> </v>
      </c>
      <c r="M555" s="134" t="str">
        <f>IF(ISERROR(VLOOKUP(K555,#REF!,3,FALSE))," ",VLOOKUP(K555,#REF!,3,FALSE))</f>
        <v xml:space="preserve"> </v>
      </c>
      <c r="N555" s="135" t="s">
        <v>2572</v>
      </c>
      <c r="O555" s="179">
        <v>0</v>
      </c>
      <c r="P555" s="137" t="s">
        <v>2444</v>
      </c>
      <c r="Q555" s="138" t="s">
        <v>1373</v>
      </c>
      <c r="R555" s="137" t="s">
        <v>295</v>
      </c>
      <c r="S555" s="137" t="s">
        <v>79</v>
      </c>
      <c r="T555" s="139" t="s">
        <v>79</v>
      </c>
      <c r="U555" s="140" t="s">
        <v>79</v>
      </c>
      <c r="V555" s="165">
        <v>21792000</v>
      </c>
      <c r="W555" s="141">
        <v>0</v>
      </c>
      <c r="X555" s="142"/>
      <c r="Y555" s="148"/>
      <c r="Z555" s="260">
        <f t="shared" si="16"/>
        <v>21792000</v>
      </c>
      <c r="AA555" s="263">
        <v>13620000</v>
      </c>
      <c r="AB555" s="168">
        <v>44453</v>
      </c>
      <c r="AC555" s="168">
        <v>44455</v>
      </c>
      <c r="AD555" s="168">
        <v>44561</v>
      </c>
      <c r="AE555" s="143">
        <v>120</v>
      </c>
      <c r="AF555" s="143">
        <v>0</v>
      </c>
      <c r="AG555" s="170">
        <v>0</v>
      </c>
      <c r="AH555" s="171" t="s">
        <v>79</v>
      </c>
      <c r="AI555" s="169" t="s">
        <v>79</v>
      </c>
      <c r="AJ555" s="169" t="s">
        <v>79</v>
      </c>
      <c r="AK555" s="169" t="s">
        <v>79</v>
      </c>
      <c r="AL555" s="143" t="s">
        <v>79</v>
      </c>
      <c r="AM555" s="143" t="s">
        <v>79</v>
      </c>
      <c r="AN555" s="143" t="s">
        <v>2610</v>
      </c>
      <c r="AO555" s="143" t="s">
        <v>79</v>
      </c>
      <c r="AP555" s="144">
        <f t="shared" si="17"/>
        <v>0.625</v>
      </c>
      <c r="AQ555" s="35"/>
      <c r="AR555" s="35"/>
      <c r="AS555" s="35"/>
      <c r="AT555" s="35"/>
      <c r="AU555" s="35"/>
      <c r="AV555" s="35"/>
    </row>
    <row r="556" spans="1:48" s="145" customFormat="1" ht="27.95" customHeight="1" x14ac:dyDescent="0.25">
      <c r="A556" s="126">
        <v>433</v>
      </c>
      <c r="B556" s="126">
        <v>2020</v>
      </c>
      <c r="C556" s="126" t="s">
        <v>3641</v>
      </c>
      <c r="D556" s="127" t="s">
        <v>3642</v>
      </c>
      <c r="E556" s="128" t="s">
        <v>64</v>
      </c>
      <c r="F556" s="129" t="s">
        <v>27</v>
      </c>
      <c r="G556" s="130" t="s">
        <v>64</v>
      </c>
      <c r="H556" s="131" t="s">
        <v>814</v>
      </c>
      <c r="I556" s="132" t="s">
        <v>49</v>
      </c>
      <c r="J556" s="147" t="s">
        <v>223</v>
      </c>
      <c r="K556" s="133">
        <v>6</v>
      </c>
      <c r="L556" s="134" t="str">
        <f>IF(ISERROR(VLOOKUP(K556,#REF!,2,FALSE))," ",VLOOKUP(K556,#REF!,2,FALSE))</f>
        <v xml:space="preserve"> </v>
      </c>
      <c r="M556" s="134" t="str">
        <f>IF(ISERROR(VLOOKUP(K556,#REF!,3,FALSE))," ",VLOOKUP(K556,#REF!,3,FALSE))</f>
        <v xml:space="preserve"> </v>
      </c>
      <c r="N556" s="135" t="s">
        <v>2580</v>
      </c>
      <c r="O556" s="136">
        <v>1</v>
      </c>
      <c r="P556" s="137" t="s">
        <v>2445</v>
      </c>
      <c r="Q556" s="138" t="s">
        <v>1374</v>
      </c>
      <c r="R556" s="137" t="s">
        <v>296</v>
      </c>
      <c r="S556" s="137" t="s">
        <v>79</v>
      </c>
      <c r="T556" s="139" t="s">
        <v>79</v>
      </c>
      <c r="U556" s="140" t="s">
        <v>79</v>
      </c>
      <c r="V556" s="166">
        <v>0</v>
      </c>
      <c r="W556" s="141">
        <v>0</v>
      </c>
      <c r="X556" s="142">
        <v>1</v>
      </c>
      <c r="Y556" s="148">
        <v>1009864000</v>
      </c>
      <c r="Z556" s="260">
        <f t="shared" si="16"/>
        <v>1009864000</v>
      </c>
      <c r="AA556" s="263">
        <v>0</v>
      </c>
      <c r="AB556" s="168">
        <v>44138</v>
      </c>
      <c r="AC556" s="168">
        <v>44435</v>
      </c>
      <c r="AD556" s="168">
        <v>44768</v>
      </c>
      <c r="AE556" s="143"/>
      <c r="AF556" s="143"/>
      <c r="AG556" s="170"/>
      <c r="AH556" s="171" t="s">
        <v>79</v>
      </c>
      <c r="AI556" s="169" t="s">
        <v>79</v>
      </c>
      <c r="AJ556" s="169" t="s">
        <v>79</v>
      </c>
      <c r="AK556" s="169" t="s">
        <v>79</v>
      </c>
      <c r="AL556" s="143" t="s">
        <v>79</v>
      </c>
      <c r="AM556" s="143" t="s">
        <v>2610</v>
      </c>
      <c r="AN556" s="143" t="s">
        <v>79</v>
      </c>
      <c r="AO556" s="143" t="s">
        <v>79</v>
      </c>
      <c r="AP556" s="144">
        <f t="shared" si="17"/>
        <v>0</v>
      </c>
      <c r="AQ556" s="35"/>
      <c r="AR556" s="35"/>
      <c r="AS556" s="35"/>
      <c r="AT556" s="35"/>
      <c r="AU556" s="35"/>
      <c r="AV556" s="35"/>
    </row>
    <row r="557" spans="1:48" s="145" customFormat="1" ht="27.95" customHeight="1" x14ac:dyDescent="0.25">
      <c r="A557" s="126" t="s">
        <v>1894</v>
      </c>
      <c r="B557" s="126">
        <v>2021</v>
      </c>
      <c r="C557" s="126" t="s">
        <v>3387</v>
      </c>
      <c r="D557" s="127" t="s">
        <v>3388</v>
      </c>
      <c r="E557" s="128" t="s">
        <v>54</v>
      </c>
      <c r="F557" s="129" t="s">
        <v>27</v>
      </c>
      <c r="G557" s="130" t="s">
        <v>75</v>
      </c>
      <c r="H557" s="131" t="s">
        <v>815</v>
      </c>
      <c r="I557" s="132" t="s">
        <v>49</v>
      </c>
      <c r="J557" s="147" t="s">
        <v>223</v>
      </c>
      <c r="K557" s="133">
        <v>57</v>
      </c>
      <c r="L557" s="134" t="str">
        <f>IF(ISERROR(VLOOKUP(K557,#REF!,2,FALSE))," ",VLOOKUP(K557,#REF!,2,FALSE))</f>
        <v xml:space="preserve"> </v>
      </c>
      <c r="M557" s="134" t="str">
        <f>IF(ISERROR(VLOOKUP(K557,#REF!,3,FALSE))," ",VLOOKUP(K557,#REF!,3,FALSE))</f>
        <v xml:space="preserve"> </v>
      </c>
      <c r="N557" s="135" t="s">
        <v>2563</v>
      </c>
      <c r="O557" s="136">
        <v>0</v>
      </c>
      <c r="P557" s="137" t="s">
        <v>2104</v>
      </c>
      <c r="Q557" s="138" t="s">
        <v>1030</v>
      </c>
      <c r="R557" s="137" t="s">
        <v>295</v>
      </c>
      <c r="S557" s="137" t="s">
        <v>79</v>
      </c>
      <c r="T557" s="139" t="s">
        <v>79</v>
      </c>
      <c r="U557" s="140" t="s">
        <v>79</v>
      </c>
      <c r="V557" s="165">
        <v>17480000</v>
      </c>
      <c r="W557" s="141">
        <v>0</v>
      </c>
      <c r="X557" s="142"/>
      <c r="Y557" s="148"/>
      <c r="Z557" s="260">
        <f t="shared" si="16"/>
        <v>17480000</v>
      </c>
      <c r="AA557" s="263">
        <v>11070667</v>
      </c>
      <c r="AB557" s="168">
        <v>44452</v>
      </c>
      <c r="AC557" s="168">
        <v>44454</v>
      </c>
      <c r="AD557" s="168">
        <v>44561</v>
      </c>
      <c r="AE557" s="143">
        <v>135</v>
      </c>
      <c r="AF557" s="143">
        <v>0</v>
      </c>
      <c r="AG557" s="170">
        <v>0</v>
      </c>
      <c r="AH557" s="171" t="s">
        <v>79</v>
      </c>
      <c r="AI557" s="169" t="s">
        <v>79</v>
      </c>
      <c r="AJ557" s="169" t="s">
        <v>79</v>
      </c>
      <c r="AK557" s="169" t="s">
        <v>79</v>
      </c>
      <c r="AL557" s="143" t="s">
        <v>79</v>
      </c>
      <c r="AM557" s="143" t="s">
        <v>79</v>
      </c>
      <c r="AN557" s="143" t="s">
        <v>2610</v>
      </c>
      <c r="AO557" s="143" t="s">
        <v>79</v>
      </c>
      <c r="AP557" s="144">
        <f t="shared" si="17"/>
        <v>0.63333335240274602</v>
      </c>
      <c r="AQ557" s="35"/>
      <c r="AR557" s="35"/>
      <c r="AS557" s="35"/>
      <c r="AT557" s="35"/>
      <c r="AU557" s="35"/>
      <c r="AV557" s="35"/>
    </row>
    <row r="558" spans="1:48" s="145" customFormat="1" ht="27.95" customHeight="1" x14ac:dyDescent="0.25">
      <c r="A558" s="126" t="s">
        <v>1895</v>
      </c>
      <c r="B558" s="126">
        <v>2021</v>
      </c>
      <c r="C558" s="126" t="s">
        <v>3389</v>
      </c>
      <c r="D558" s="127" t="s">
        <v>3390</v>
      </c>
      <c r="E558" s="128" t="s">
        <v>54</v>
      </c>
      <c r="F558" s="129" t="s">
        <v>27</v>
      </c>
      <c r="G558" s="130" t="s">
        <v>75</v>
      </c>
      <c r="H558" s="131" t="s">
        <v>816</v>
      </c>
      <c r="I558" s="132" t="s">
        <v>49</v>
      </c>
      <c r="J558" s="147" t="s">
        <v>223</v>
      </c>
      <c r="K558" s="133">
        <v>57</v>
      </c>
      <c r="L558" s="134" t="str">
        <f>IF(ISERROR(VLOOKUP(K558,#REF!,2,FALSE))," ",VLOOKUP(K558,#REF!,2,FALSE))</f>
        <v xml:space="preserve"> </v>
      </c>
      <c r="M558" s="134" t="str">
        <f>IF(ISERROR(VLOOKUP(K558,#REF!,3,FALSE))," ",VLOOKUP(K558,#REF!,3,FALSE))</f>
        <v xml:space="preserve"> </v>
      </c>
      <c r="N558" s="135" t="s">
        <v>2563</v>
      </c>
      <c r="O558" s="136">
        <v>0</v>
      </c>
      <c r="P558" s="137" t="s">
        <v>2446</v>
      </c>
      <c r="Q558" s="138" t="s">
        <v>1375</v>
      </c>
      <c r="R558" s="137" t="s">
        <v>295</v>
      </c>
      <c r="S558" s="137" t="s">
        <v>79</v>
      </c>
      <c r="T558" s="139" t="s">
        <v>79</v>
      </c>
      <c r="U558" s="140" t="s">
        <v>79</v>
      </c>
      <c r="V558" s="165">
        <v>22000000</v>
      </c>
      <c r="W558" s="141">
        <v>0</v>
      </c>
      <c r="X558" s="142"/>
      <c r="Y558" s="148"/>
      <c r="Z558" s="260">
        <f t="shared" si="16"/>
        <v>22000000</v>
      </c>
      <c r="AA558" s="263">
        <v>10450000</v>
      </c>
      <c r="AB558" s="168">
        <v>44467</v>
      </c>
      <c r="AC558" s="168">
        <v>44470</v>
      </c>
      <c r="AD558" s="168">
        <v>44561</v>
      </c>
      <c r="AE558" s="143">
        <v>120</v>
      </c>
      <c r="AF558" s="143">
        <v>0</v>
      </c>
      <c r="AG558" s="170">
        <v>0</v>
      </c>
      <c r="AH558" s="171" t="s">
        <v>79</v>
      </c>
      <c r="AI558" s="169" t="s">
        <v>79</v>
      </c>
      <c r="AJ558" s="169" t="s">
        <v>79</v>
      </c>
      <c r="AK558" s="169" t="s">
        <v>79</v>
      </c>
      <c r="AL558" s="143" t="s">
        <v>79</v>
      </c>
      <c r="AM558" s="143" t="s">
        <v>79</v>
      </c>
      <c r="AN558" s="143" t="s">
        <v>2610</v>
      </c>
      <c r="AO558" s="143" t="s">
        <v>79</v>
      </c>
      <c r="AP558" s="144">
        <f t="shared" si="17"/>
        <v>0.47499999999999998</v>
      </c>
      <c r="AQ558" s="35"/>
      <c r="AR558" s="35"/>
      <c r="AS558" s="35"/>
      <c r="AT558" s="35"/>
      <c r="AU558" s="35"/>
      <c r="AV558" s="35"/>
    </row>
    <row r="559" spans="1:48" s="145" customFormat="1" ht="27.95" customHeight="1" x14ac:dyDescent="0.25">
      <c r="A559" s="126" t="s">
        <v>1896</v>
      </c>
      <c r="B559" s="126">
        <v>2021</v>
      </c>
      <c r="C559" s="126" t="s">
        <v>3391</v>
      </c>
      <c r="D559" s="127" t="s">
        <v>3392</v>
      </c>
      <c r="E559" s="128" t="s">
        <v>54</v>
      </c>
      <c r="F559" s="129" t="s">
        <v>27</v>
      </c>
      <c r="G559" s="130" t="s">
        <v>75</v>
      </c>
      <c r="H559" s="131" t="s">
        <v>817</v>
      </c>
      <c r="I559" s="132" t="s">
        <v>49</v>
      </c>
      <c r="J559" s="147" t="s">
        <v>223</v>
      </c>
      <c r="K559" s="133">
        <v>57</v>
      </c>
      <c r="L559" s="134" t="str">
        <f>IF(ISERROR(VLOOKUP(K559,#REF!,2,FALSE))," ",VLOOKUP(K559,#REF!,2,FALSE))</f>
        <v xml:space="preserve"> </v>
      </c>
      <c r="M559" s="134" t="str">
        <f>IF(ISERROR(VLOOKUP(K559,#REF!,3,FALSE))," ",VLOOKUP(K559,#REF!,3,FALSE))</f>
        <v xml:space="preserve"> </v>
      </c>
      <c r="N559" s="135" t="s">
        <v>2563</v>
      </c>
      <c r="O559" s="180">
        <v>0</v>
      </c>
      <c r="P559" s="137" t="s">
        <v>2447</v>
      </c>
      <c r="Q559" s="138" t="s">
        <v>1376</v>
      </c>
      <c r="R559" s="137" t="s">
        <v>295</v>
      </c>
      <c r="S559" s="137" t="s">
        <v>79</v>
      </c>
      <c r="T559" s="139" t="s">
        <v>79</v>
      </c>
      <c r="U559" s="140" t="s">
        <v>79</v>
      </c>
      <c r="V559" s="165">
        <v>17480000</v>
      </c>
      <c r="W559" s="141">
        <v>0</v>
      </c>
      <c r="X559" s="142"/>
      <c r="Y559" s="148"/>
      <c r="Z559" s="260">
        <f t="shared" si="16"/>
        <v>17480000</v>
      </c>
      <c r="AA559" s="263">
        <v>10925000</v>
      </c>
      <c r="AB559" s="168">
        <v>44453</v>
      </c>
      <c r="AC559" s="168">
        <v>44455</v>
      </c>
      <c r="AD559" s="168">
        <v>44561</v>
      </c>
      <c r="AE559" s="143">
        <v>120</v>
      </c>
      <c r="AF559" s="143">
        <v>0</v>
      </c>
      <c r="AG559" s="170">
        <v>0</v>
      </c>
      <c r="AH559" s="171" t="s">
        <v>79</v>
      </c>
      <c r="AI559" s="169" t="s">
        <v>79</v>
      </c>
      <c r="AJ559" s="169" t="s">
        <v>79</v>
      </c>
      <c r="AK559" s="169" t="s">
        <v>79</v>
      </c>
      <c r="AL559" s="143" t="s">
        <v>79</v>
      </c>
      <c r="AM559" s="143" t="s">
        <v>79</v>
      </c>
      <c r="AN559" s="143" t="s">
        <v>2610</v>
      </c>
      <c r="AO559" s="143" t="s">
        <v>79</v>
      </c>
      <c r="AP559" s="144">
        <f t="shared" si="17"/>
        <v>0.625</v>
      </c>
      <c r="AQ559" s="35"/>
      <c r="AR559" s="35"/>
      <c r="AS559" s="35"/>
      <c r="AT559" s="35"/>
      <c r="AU559" s="35"/>
      <c r="AV559" s="35"/>
    </row>
    <row r="560" spans="1:48" s="145" customFormat="1" ht="27.95" customHeight="1" x14ac:dyDescent="0.25">
      <c r="A560" s="126" t="s">
        <v>1897</v>
      </c>
      <c r="B560" s="126">
        <v>2020</v>
      </c>
      <c r="C560" s="127" t="s">
        <v>3643</v>
      </c>
      <c r="D560" s="128" t="s">
        <v>3644</v>
      </c>
      <c r="E560" s="128" t="s">
        <v>40</v>
      </c>
      <c r="F560" s="129" t="s">
        <v>50</v>
      </c>
      <c r="G560" s="130" t="s">
        <v>79</v>
      </c>
      <c r="H560" s="131" t="s">
        <v>818</v>
      </c>
      <c r="I560" s="132" t="s">
        <v>48</v>
      </c>
      <c r="J560" s="147" t="s">
        <v>223</v>
      </c>
      <c r="K560" s="133" t="s">
        <v>79</v>
      </c>
      <c r="L560" s="134" t="str">
        <f>IF(ISERROR(VLOOKUP(K560,#REF!,2,FALSE))," ",VLOOKUP(K560,#REF!,2,FALSE))</f>
        <v xml:space="preserve"> </v>
      </c>
      <c r="M560" s="134" t="str">
        <f>IF(ISERROR(VLOOKUP(K560,#REF!,3,FALSE))," ",VLOOKUP(K560,#REF!,3,FALSE))</f>
        <v xml:space="preserve"> </v>
      </c>
      <c r="N560" s="135" t="s">
        <v>2597</v>
      </c>
      <c r="O560" s="136">
        <v>7</v>
      </c>
      <c r="P560" s="137" t="s">
        <v>2448</v>
      </c>
      <c r="Q560" s="138" t="s">
        <v>1377</v>
      </c>
      <c r="R560" s="137" t="s">
        <v>296</v>
      </c>
      <c r="S560" s="137" t="s">
        <v>79</v>
      </c>
      <c r="T560" s="139" t="s">
        <v>79</v>
      </c>
      <c r="U560" s="140" t="s">
        <v>79</v>
      </c>
      <c r="V560" s="145">
        <v>0</v>
      </c>
      <c r="W560" s="141">
        <v>0</v>
      </c>
      <c r="X560" s="142">
        <v>1</v>
      </c>
      <c r="Y560" s="166">
        <v>12000000</v>
      </c>
      <c r="Z560" s="260">
        <v>12000000</v>
      </c>
      <c r="AA560" s="263">
        <v>0</v>
      </c>
      <c r="AB560" s="168">
        <v>44148</v>
      </c>
      <c r="AC560" s="168">
        <v>44184</v>
      </c>
      <c r="AD560" s="168">
        <v>44712</v>
      </c>
      <c r="AE560" s="143">
        <v>182</v>
      </c>
      <c r="AF560" s="143">
        <v>1</v>
      </c>
      <c r="AG560" s="170">
        <v>180</v>
      </c>
      <c r="AH560" s="171" t="s">
        <v>79</v>
      </c>
      <c r="AI560" s="169" t="s">
        <v>79</v>
      </c>
      <c r="AJ560" s="169" t="s">
        <v>79</v>
      </c>
      <c r="AK560" s="169" t="s">
        <v>79</v>
      </c>
      <c r="AL560" s="143" t="s">
        <v>79</v>
      </c>
      <c r="AM560" s="143" t="s">
        <v>2610</v>
      </c>
      <c r="AN560" s="143" t="s">
        <v>79</v>
      </c>
      <c r="AO560" s="143" t="s">
        <v>79</v>
      </c>
      <c r="AP560" s="144">
        <f t="shared" si="17"/>
        <v>0</v>
      </c>
      <c r="AQ560" s="35"/>
      <c r="AR560" s="35"/>
      <c r="AS560" s="35"/>
      <c r="AT560" s="35"/>
      <c r="AU560" s="35"/>
      <c r="AV560" s="35"/>
    </row>
    <row r="561" spans="1:48" s="145" customFormat="1" ht="27.95" customHeight="1" x14ac:dyDescent="0.25">
      <c r="A561" s="126" t="s">
        <v>1898</v>
      </c>
      <c r="B561" s="126">
        <v>2021</v>
      </c>
      <c r="C561" s="126" t="s">
        <v>3393</v>
      </c>
      <c r="D561" s="127" t="s">
        <v>3394</v>
      </c>
      <c r="E561" s="128" t="s">
        <v>63</v>
      </c>
      <c r="F561" s="129" t="s">
        <v>27</v>
      </c>
      <c r="G561" s="130" t="s">
        <v>64</v>
      </c>
      <c r="H561" s="131" t="s">
        <v>819</v>
      </c>
      <c r="I561" s="132" t="s">
        <v>49</v>
      </c>
      <c r="J561" s="147" t="s">
        <v>223</v>
      </c>
      <c r="K561" s="133">
        <v>39</v>
      </c>
      <c r="L561" s="134" t="str">
        <f>IF(ISERROR(VLOOKUP(K561,#REF!,2,FALSE))," ",VLOOKUP(K561,#REF!,2,FALSE))</f>
        <v xml:space="preserve"> </v>
      </c>
      <c r="M561" s="134" t="str">
        <f>IF(ISERROR(VLOOKUP(K561,#REF!,3,FALSE))," ",VLOOKUP(K561,#REF!,3,FALSE))</f>
        <v xml:space="preserve"> </v>
      </c>
      <c r="N561" s="135" t="s">
        <v>2583</v>
      </c>
      <c r="O561" s="136">
        <v>1</v>
      </c>
      <c r="P561" s="137" t="s">
        <v>2384</v>
      </c>
      <c r="Q561" s="138" t="s">
        <v>1312</v>
      </c>
      <c r="R561" s="137" t="s">
        <v>296</v>
      </c>
      <c r="S561" s="137" t="s">
        <v>79</v>
      </c>
      <c r="T561" s="139" t="s">
        <v>79</v>
      </c>
      <c r="U561" s="140" t="s">
        <v>79</v>
      </c>
      <c r="V561" s="165">
        <v>602145275</v>
      </c>
      <c r="W561" s="141">
        <v>0</v>
      </c>
      <c r="X561" s="142"/>
      <c r="Y561" s="148"/>
      <c r="Z561" s="260">
        <f t="shared" si="16"/>
        <v>602145275</v>
      </c>
      <c r="AA561" s="263">
        <v>240858110</v>
      </c>
      <c r="AB561" s="168">
        <v>44455</v>
      </c>
      <c r="AC561" s="168">
        <v>44460</v>
      </c>
      <c r="AD561" s="168">
        <v>44651</v>
      </c>
      <c r="AE561" s="143">
        <v>210</v>
      </c>
      <c r="AF561" s="143">
        <v>0</v>
      </c>
      <c r="AG561" s="170">
        <v>0</v>
      </c>
      <c r="AH561" s="171" t="s">
        <v>79</v>
      </c>
      <c r="AI561" s="169" t="s">
        <v>79</v>
      </c>
      <c r="AJ561" s="169" t="s">
        <v>79</v>
      </c>
      <c r="AK561" s="169" t="s">
        <v>79</v>
      </c>
      <c r="AL561" s="143" t="s">
        <v>79</v>
      </c>
      <c r="AM561" s="143" t="s">
        <v>2610</v>
      </c>
      <c r="AN561" s="143" t="s">
        <v>79</v>
      </c>
      <c r="AO561" s="143" t="s">
        <v>79</v>
      </c>
      <c r="AP561" s="144">
        <f t="shared" si="17"/>
        <v>0.4</v>
      </c>
      <c r="AQ561" s="35"/>
      <c r="AR561" s="35"/>
      <c r="AS561" s="35"/>
      <c r="AT561" s="35"/>
      <c r="AU561" s="35"/>
      <c r="AV561" s="35"/>
    </row>
    <row r="562" spans="1:48" s="145" customFormat="1" ht="39.75" customHeight="1" x14ac:dyDescent="0.25">
      <c r="A562" s="126" t="s">
        <v>1898</v>
      </c>
      <c r="B562" s="126">
        <v>2021</v>
      </c>
      <c r="C562" s="126" t="s">
        <v>3393</v>
      </c>
      <c r="D562" s="127" t="s">
        <v>3394</v>
      </c>
      <c r="E562" s="128" t="s">
        <v>63</v>
      </c>
      <c r="F562" s="129" t="s">
        <v>27</v>
      </c>
      <c r="G562" s="130" t="s">
        <v>64</v>
      </c>
      <c r="H562" s="131" t="s">
        <v>819</v>
      </c>
      <c r="I562" s="132" t="s">
        <v>49</v>
      </c>
      <c r="J562" s="147" t="s">
        <v>223</v>
      </c>
      <c r="K562" s="133">
        <v>40</v>
      </c>
      <c r="L562" s="134" t="str">
        <f>IF(ISERROR(VLOOKUP(K562,#REF!,2,FALSE))," ",VLOOKUP(K562,#REF!,2,FALSE))</f>
        <v xml:space="preserve"> </v>
      </c>
      <c r="M562" s="134" t="str">
        <f>IF(ISERROR(VLOOKUP(K562,#REF!,3,FALSE))," ",VLOOKUP(K562,#REF!,3,FALSE))</f>
        <v xml:space="preserve"> </v>
      </c>
      <c r="N562" s="135" t="s">
        <v>2598</v>
      </c>
      <c r="O562" s="136">
        <v>1</v>
      </c>
      <c r="P562" s="137" t="s">
        <v>2384</v>
      </c>
      <c r="Q562" s="138" t="s">
        <v>1312</v>
      </c>
      <c r="R562" s="137" t="s">
        <v>296</v>
      </c>
      <c r="S562" s="137" t="s">
        <v>79</v>
      </c>
      <c r="T562" s="139" t="s">
        <v>79</v>
      </c>
      <c r="U562" s="140" t="s">
        <v>79</v>
      </c>
      <c r="V562" s="165">
        <v>1703507000</v>
      </c>
      <c r="W562" s="141">
        <v>0</v>
      </c>
      <c r="X562" s="142"/>
      <c r="Y562" s="148"/>
      <c r="Z562" s="260">
        <f t="shared" si="16"/>
        <v>1703507000</v>
      </c>
      <c r="AA562" s="263">
        <v>681402800</v>
      </c>
      <c r="AB562" s="168">
        <v>44455</v>
      </c>
      <c r="AC562" s="168">
        <v>44460</v>
      </c>
      <c r="AD562" s="168">
        <v>44651</v>
      </c>
      <c r="AE562" s="143">
        <v>210</v>
      </c>
      <c r="AF562" s="143">
        <v>0</v>
      </c>
      <c r="AG562" s="170">
        <v>0</v>
      </c>
      <c r="AH562" s="171" t="s">
        <v>79</v>
      </c>
      <c r="AI562" s="169" t="s">
        <v>79</v>
      </c>
      <c r="AJ562" s="169" t="s">
        <v>79</v>
      </c>
      <c r="AK562" s="169" t="s">
        <v>79</v>
      </c>
      <c r="AL562" s="143" t="s">
        <v>79</v>
      </c>
      <c r="AM562" s="143" t="s">
        <v>2610</v>
      </c>
      <c r="AN562" s="143" t="s">
        <v>79</v>
      </c>
      <c r="AO562" s="143" t="s">
        <v>79</v>
      </c>
      <c r="AP562" s="144">
        <f t="shared" si="17"/>
        <v>0.4</v>
      </c>
      <c r="AQ562" s="35"/>
      <c r="AR562" s="35"/>
      <c r="AS562" s="35"/>
      <c r="AT562" s="35"/>
      <c r="AU562" s="35"/>
      <c r="AV562" s="35"/>
    </row>
    <row r="563" spans="1:48" s="145" customFormat="1" ht="27.95" customHeight="1" x14ac:dyDescent="0.25">
      <c r="A563" s="126" t="s">
        <v>1898</v>
      </c>
      <c r="B563" s="126">
        <v>2021</v>
      </c>
      <c r="C563" s="126" t="s">
        <v>3393</v>
      </c>
      <c r="D563" s="127" t="s">
        <v>3394</v>
      </c>
      <c r="E563" s="128" t="s">
        <v>63</v>
      </c>
      <c r="F563" s="129" t="s">
        <v>27</v>
      </c>
      <c r="G563" s="130" t="s">
        <v>64</v>
      </c>
      <c r="H563" s="131" t="s">
        <v>819</v>
      </c>
      <c r="I563" s="132" t="s">
        <v>49</v>
      </c>
      <c r="J563" s="147" t="s">
        <v>223</v>
      </c>
      <c r="K563" s="133">
        <v>6</v>
      </c>
      <c r="L563" s="134" t="str">
        <f>IF(ISERROR(VLOOKUP(K563,#REF!,2,FALSE))," ",VLOOKUP(K563,#REF!,2,FALSE))</f>
        <v xml:space="preserve"> </v>
      </c>
      <c r="M563" s="134" t="str">
        <f>IF(ISERROR(VLOOKUP(K563,#REF!,3,FALSE))," ",VLOOKUP(K563,#REF!,3,FALSE))</f>
        <v xml:space="preserve"> </v>
      </c>
      <c r="N563" s="135" t="s">
        <v>2599</v>
      </c>
      <c r="O563" s="136">
        <v>1</v>
      </c>
      <c r="P563" s="137" t="s">
        <v>2384</v>
      </c>
      <c r="Q563" s="138" t="s">
        <v>1312</v>
      </c>
      <c r="R563" s="137" t="s">
        <v>296</v>
      </c>
      <c r="S563" s="137" t="s">
        <v>79</v>
      </c>
      <c r="T563" s="139" t="s">
        <v>79</v>
      </c>
      <c r="U563" s="140" t="s">
        <v>79</v>
      </c>
      <c r="V563" s="165">
        <v>525968000</v>
      </c>
      <c r="W563" s="141">
        <v>0</v>
      </c>
      <c r="X563" s="142"/>
      <c r="Y563" s="148"/>
      <c r="Z563" s="260">
        <f t="shared" si="16"/>
        <v>525968000</v>
      </c>
      <c r="AA563" s="263">
        <v>210387200</v>
      </c>
      <c r="AB563" s="168">
        <v>44455</v>
      </c>
      <c r="AC563" s="168">
        <v>44460</v>
      </c>
      <c r="AD563" s="168">
        <v>44651</v>
      </c>
      <c r="AE563" s="143">
        <v>210</v>
      </c>
      <c r="AF563" s="143">
        <v>0</v>
      </c>
      <c r="AG563" s="170">
        <v>0</v>
      </c>
      <c r="AH563" s="171" t="s">
        <v>79</v>
      </c>
      <c r="AI563" s="169" t="s">
        <v>79</v>
      </c>
      <c r="AJ563" s="169" t="s">
        <v>79</v>
      </c>
      <c r="AK563" s="169" t="s">
        <v>79</v>
      </c>
      <c r="AL563" s="143" t="s">
        <v>79</v>
      </c>
      <c r="AM563" s="143" t="s">
        <v>2610</v>
      </c>
      <c r="AN563" s="143" t="s">
        <v>79</v>
      </c>
      <c r="AO563" s="143" t="s">
        <v>79</v>
      </c>
      <c r="AP563" s="144">
        <f t="shared" si="17"/>
        <v>0.4</v>
      </c>
      <c r="AQ563" s="35"/>
      <c r="AR563" s="35"/>
      <c r="AS563" s="35"/>
      <c r="AT563" s="35"/>
      <c r="AU563" s="35"/>
      <c r="AV563" s="35"/>
    </row>
    <row r="564" spans="1:48" s="145" customFormat="1" ht="27.95" customHeight="1" x14ac:dyDescent="0.25">
      <c r="A564" s="126" t="s">
        <v>1898</v>
      </c>
      <c r="B564" s="126">
        <v>2021</v>
      </c>
      <c r="C564" s="126" t="s">
        <v>3393</v>
      </c>
      <c r="D564" s="127" t="s">
        <v>3394</v>
      </c>
      <c r="E564" s="128" t="s">
        <v>63</v>
      </c>
      <c r="F564" s="129" t="s">
        <v>27</v>
      </c>
      <c r="G564" s="130" t="s">
        <v>64</v>
      </c>
      <c r="H564" s="131" t="s">
        <v>819</v>
      </c>
      <c r="I564" s="132" t="s">
        <v>49</v>
      </c>
      <c r="J564" s="147" t="s">
        <v>223</v>
      </c>
      <c r="K564" s="133">
        <v>48</v>
      </c>
      <c r="L564" s="134" t="str">
        <f>IF(ISERROR(VLOOKUP(K564,#REF!,2,FALSE))," ",VLOOKUP(K564,#REF!,2,FALSE))</f>
        <v xml:space="preserve"> </v>
      </c>
      <c r="M564" s="134" t="str">
        <f>IF(ISERROR(VLOOKUP(K564,#REF!,3,FALSE))," ",VLOOKUP(K564,#REF!,3,FALSE))</f>
        <v xml:space="preserve"> </v>
      </c>
      <c r="N564" s="135" t="s">
        <v>2571</v>
      </c>
      <c r="O564" s="136">
        <v>1</v>
      </c>
      <c r="P564" s="137" t="s">
        <v>2384</v>
      </c>
      <c r="Q564" s="138" t="s">
        <v>1312</v>
      </c>
      <c r="R564" s="137" t="s">
        <v>296</v>
      </c>
      <c r="S564" s="137" t="s">
        <v>79</v>
      </c>
      <c r="T564" s="139" t="s">
        <v>79</v>
      </c>
      <c r="U564" s="140" t="s">
        <v>79</v>
      </c>
      <c r="V564" s="165">
        <v>360264000</v>
      </c>
      <c r="W564" s="141">
        <v>0</v>
      </c>
      <c r="X564" s="142"/>
      <c r="Y564" s="148"/>
      <c r="Z564" s="260">
        <f t="shared" si="16"/>
        <v>360264000</v>
      </c>
      <c r="AA564" s="263">
        <v>144105600</v>
      </c>
      <c r="AB564" s="168">
        <v>44455</v>
      </c>
      <c r="AC564" s="168">
        <v>44460</v>
      </c>
      <c r="AD564" s="168">
        <v>44651</v>
      </c>
      <c r="AE564" s="143">
        <v>210</v>
      </c>
      <c r="AF564" s="143">
        <v>0</v>
      </c>
      <c r="AG564" s="170">
        <v>0</v>
      </c>
      <c r="AH564" s="171" t="s">
        <v>79</v>
      </c>
      <c r="AI564" s="169" t="s">
        <v>79</v>
      </c>
      <c r="AJ564" s="169" t="s">
        <v>79</v>
      </c>
      <c r="AK564" s="169" t="s">
        <v>79</v>
      </c>
      <c r="AL564" s="143" t="s">
        <v>79</v>
      </c>
      <c r="AM564" s="143" t="s">
        <v>2610</v>
      </c>
      <c r="AN564" s="143" t="s">
        <v>79</v>
      </c>
      <c r="AO564" s="143" t="s">
        <v>79</v>
      </c>
      <c r="AP564" s="144">
        <f t="shared" si="17"/>
        <v>0.4</v>
      </c>
      <c r="AQ564" s="35"/>
      <c r="AR564" s="35"/>
      <c r="AS564" s="35"/>
      <c r="AT564" s="35"/>
      <c r="AU564" s="35"/>
      <c r="AV564" s="35"/>
    </row>
    <row r="565" spans="1:48" s="145" customFormat="1" ht="27.95" customHeight="1" x14ac:dyDescent="0.25">
      <c r="A565" s="126" t="s">
        <v>1898</v>
      </c>
      <c r="B565" s="126">
        <v>2021</v>
      </c>
      <c r="C565" s="126" t="s">
        <v>3393</v>
      </c>
      <c r="D565" s="127" t="s">
        <v>3394</v>
      </c>
      <c r="E565" s="128" t="s">
        <v>63</v>
      </c>
      <c r="F565" s="129" t="s">
        <v>27</v>
      </c>
      <c r="G565" s="130" t="s">
        <v>64</v>
      </c>
      <c r="H565" s="131" t="s">
        <v>819</v>
      </c>
      <c r="I565" s="132" t="s">
        <v>49</v>
      </c>
      <c r="J565" s="147" t="s">
        <v>223</v>
      </c>
      <c r="K565" s="133">
        <v>43</v>
      </c>
      <c r="L565" s="134" t="str">
        <f>IF(ISERROR(VLOOKUP(K565,#REF!,2,FALSE))," ",VLOOKUP(K565,#REF!,2,FALSE))</f>
        <v xml:space="preserve"> </v>
      </c>
      <c r="M565" s="134" t="str">
        <f>IF(ISERROR(VLOOKUP(K565,#REF!,3,FALSE))," ",VLOOKUP(K565,#REF!,3,FALSE))</f>
        <v xml:space="preserve"> </v>
      </c>
      <c r="N565" s="135" t="s">
        <v>2566</v>
      </c>
      <c r="O565" s="136">
        <v>1</v>
      </c>
      <c r="P565" s="137" t="s">
        <v>2384</v>
      </c>
      <c r="Q565" s="138" t="s">
        <v>1312</v>
      </c>
      <c r="R565" s="137" t="s">
        <v>296</v>
      </c>
      <c r="S565" s="137" t="s">
        <v>79</v>
      </c>
      <c r="T565" s="139" t="s">
        <v>79</v>
      </c>
      <c r="U565" s="140" t="s">
        <v>79</v>
      </c>
      <c r="V565" s="165">
        <v>431300000</v>
      </c>
      <c r="W565" s="141">
        <v>0</v>
      </c>
      <c r="X565" s="142"/>
      <c r="Y565" s="148"/>
      <c r="Z565" s="260">
        <f t="shared" si="16"/>
        <v>431300000</v>
      </c>
      <c r="AA565" s="263">
        <v>172520000</v>
      </c>
      <c r="AB565" s="168">
        <v>44455</v>
      </c>
      <c r="AC565" s="168">
        <v>44460</v>
      </c>
      <c r="AD565" s="168">
        <v>44651</v>
      </c>
      <c r="AE565" s="143">
        <v>210</v>
      </c>
      <c r="AF565" s="143">
        <v>0</v>
      </c>
      <c r="AG565" s="170">
        <v>0</v>
      </c>
      <c r="AH565" s="171" t="s">
        <v>79</v>
      </c>
      <c r="AI565" s="169" t="s">
        <v>79</v>
      </c>
      <c r="AJ565" s="169" t="s">
        <v>79</v>
      </c>
      <c r="AK565" s="169" t="s">
        <v>79</v>
      </c>
      <c r="AL565" s="143" t="s">
        <v>79</v>
      </c>
      <c r="AM565" s="143" t="s">
        <v>2610</v>
      </c>
      <c r="AN565" s="143" t="s">
        <v>79</v>
      </c>
      <c r="AO565" s="143" t="s">
        <v>79</v>
      </c>
      <c r="AP565" s="144">
        <f t="shared" si="17"/>
        <v>0.4</v>
      </c>
      <c r="AQ565" s="35"/>
      <c r="AR565" s="35"/>
      <c r="AS565" s="35"/>
      <c r="AT565" s="35"/>
      <c r="AU565" s="35"/>
      <c r="AV565" s="35"/>
    </row>
    <row r="566" spans="1:48" s="145" customFormat="1" ht="27.95" customHeight="1" x14ac:dyDescent="0.25">
      <c r="A566" s="126" t="s">
        <v>1899</v>
      </c>
      <c r="B566" s="126">
        <v>2021</v>
      </c>
      <c r="C566" s="126" t="s">
        <v>3395</v>
      </c>
      <c r="D566" s="127" t="s">
        <v>3396</v>
      </c>
      <c r="E566" s="128" t="s">
        <v>40</v>
      </c>
      <c r="F566" s="129" t="s">
        <v>53</v>
      </c>
      <c r="G566" s="130" t="s">
        <v>62</v>
      </c>
      <c r="H566" s="131" t="s">
        <v>820</v>
      </c>
      <c r="I566" s="132" t="s">
        <v>49</v>
      </c>
      <c r="J566" s="147" t="s">
        <v>223</v>
      </c>
      <c r="K566" s="133">
        <v>57</v>
      </c>
      <c r="L566" s="134" t="str">
        <f>IF(ISERROR(VLOOKUP(K566,#REF!,2,FALSE))," ",VLOOKUP(K566,#REF!,2,FALSE))</f>
        <v xml:space="preserve"> </v>
      </c>
      <c r="M566" s="134" t="str">
        <f>IF(ISERROR(VLOOKUP(K566,#REF!,3,FALSE))," ",VLOOKUP(K566,#REF!,3,FALSE))</f>
        <v xml:space="preserve"> </v>
      </c>
      <c r="N566" s="135" t="s">
        <v>2553</v>
      </c>
      <c r="O566" s="136">
        <v>4</v>
      </c>
      <c r="P566" s="137" t="s">
        <v>2449</v>
      </c>
      <c r="Q566" s="138" t="s">
        <v>1378</v>
      </c>
      <c r="R566" s="137" t="s">
        <v>296</v>
      </c>
      <c r="S566" s="137" t="s">
        <v>79</v>
      </c>
      <c r="T566" s="139" t="s">
        <v>79</v>
      </c>
      <c r="U566" s="140" t="s">
        <v>79</v>
      </c>
      <c r="V566" s="165">
        <v>70225270</v>
      </c>
      <c r="W566" s="141">
        <v>0</v>
      </c>
      <c r="X566" s="142"/>
      <c r="Y566" s="148"/>
      <c r="Z566" s="260">
        <f t="shared" si="16"/>
        <v>70225270</v>
      </c>
      <c r="AA566" s="263">
        <v>0</v>
      </c>
      <c r="AB566" s="168">
        <v>44447</v>
      </c>
      <c r="AC566" s="168">
        <v>44480</v>
      </c>
      <c r="AD566" s="168">
        <v>44616</v>
      </c>
      <c r="AE566" s="143">
        <v>90</v>
      </c>
      <c r="AF566" s="143">
        <v>0</v>
      </c>
      <c r="AG566" s="170">
        <v>0</v>
      </c>
      <c r="AH566" s="171" t="s">
        <v>79</v>
      </c>
      <c r="AI566" s="169" t="s">
        <v>79</v>
      </c>
      <c r="AJ566" s="169" t="s">
        <v>79</v>
      </c>
      <c r="AK566" s="169" t="s">
        <v>79</v>
      </c>
      <c r="AL566" s="143" t="s">
        <v>79</v>
      </c>
      <c r="AM566" s="143" t="s">
        <v>79</v>
      </c>
      <c r="AN566" s="143" t="s">
        <v>2610</v>
      </c>
      <c r="AO566" s="143" t="s">
        <v>79</v>
      </c>
      <c r="AP566" s="144">
        <f t="shared" si="17"/>
        <v>0</v>
      </c>
      <c r="AQ566" s="35"/>
      <c r="AR566" s="35"/>
      <c r="AS566" s="35"/>
      <c r="AT566" s="35"/>
      <c r="AU566" s="35"/>
      <c r="AV566" s="35"/>
    </row>
    <row r="567" spans="1:48" s="145" customFormat="1" ht="27.95" customHeight="1" x14ac:dyDescent="0.25">
      <c r="A567" s="126" t="s">
        <v>1900</v>
      </c>
      <c r="B567" s="126">
        <v>2021</v>
      </c>
      <c r="C567" s="126" t="s">
        <v>3397</v>
      </c>
      <c r="D567" s="127" t="s">
        <v>3398</v>
      </c>
      <c r="E567" s="128" t="s">
        <v>54</v>
      </c>
      <c r="F567" s="129" t="s">
        <v>27</v>
      </c>
      <c r="G567" s="130" t="s">
        <v>75</v>
      </c>
      <c r="H567" s="131" t="s">
        <v>821</v>
      </c>
      <c r="I567" s="132" t="s">
        <v>49</v>
      </c>
      <c r="J567" s="147" t="s">
        <v>223</v>
      </c>
      <c r="K567" s="133">
        <v>1</v>
      </c>
      <c r="L567" s="134" t="str">
        <f>IF(ISERROR(VLOOKUP(K567,#REF!,2,FALSE))," ",VLOOKUP(K567,#REF!,2,FALSE))</f>
        <v xml:space="preserve"> </v>
      </c>
      <c r="M567" s="134" t="str">
        <f>IF(ISERROR(VLOOKUP(K567,#REF!,3,FALSE))," ",VLOOKUP(K567,#REF!,3,FALSE))</f>
        <v xml:space="preserve"> </v>
      </c>
      <c r="N567" s="135" t="s">
        <v>2554</v>
      </c>
      <c r="O567" s="136">
        <v>0</v>
      </c>
      <c r="P567" s="137" t="s">
        <v>2450</v>
      </c>
      <c r="Q567" s="138" t="s">
        <v>1379</v>
      </c>
      <c r="R567" s="137" t="s">
        <v>295</v>
      </c>
      <c r="S567" s="137" t="s">
        <v>79</v>
      </c>
      <c r="T567" s="139" t="s">
        <v>79</v>
      </c>
      <c r="U567" s="140" t="s">
        <v>79</v>
      </c>
      <c r="V567" s="165">
        <v>26438110</v>
      </c>
      <c r="W567" s="141">
        <v>-24587442</v>
      </c>
      <c r="X567" s="142"/>
      <c r="Y567" s="148"/>
      <c r="Z567" s="260">
        <f t="shared" si="16"/>
        <v>1850668</v>
      </c>
      <c r="AA567" s="263">
        <v>0</v>
      </c>
      <c r="AB567" s="168">
        <v>44460</v>
      </c>
      <c r="AC567" s="168">
        <v>44473</v>
      </c>
      <c r="AD567" s="168">
        <v>44561</v>
      </c>
      <c r="AE567" s="143">
        <v>300</v>
      </c>
      <c r="AF567" s="143">
        <v>0</v>
      </c>
      <c r="AG567" s="170">
        <v>0</v>
      </c>
      <c r="AH567" s="171" t="s">
        <v>79</v>
      </c>
      <c r="AI567" s="169" t="s">
        <v>79</v>
      </c>
      <c r="AJ567" s="169" t="s">
        <v>79</v>
      </c>
      <c r="AK567" s="169" t="s">
        <v>79</v>
      </c>
      <c r="AL567" s="143" t="s">
        <v>79</v>
      </c>
      <c r="AM567" s="143" t="s">
        <v>79</v>
      </c>
      <c r="AN567" s="143" t="s">
        <v>2610</v>
      </c>
      <c r="AO567" s="143" t="s">
        <v>79</v>
      </c>
      <c r="AP567" s="144">
        <f t="shared" si="17"/>
        <v>0</v>
      </c>
      <c r="AQ567" s="35"/>
      <c r="AR567" s="35"/>
      <c r="AS567" s="35"/>
      <c r="AT567" s="35"/>
      <c r="AU567" s="35"/>
      <c r="AV567" s="35"/>
    </row>
    <row r="568" spans="1:48" s="145" customFormat="1" ht="27.95" customHeight="1" x14ac:dyDescent="0.25">
      <c r="A568" s="126" t="s">
        <v>1900</v>
      </c>
      <c r="B568" s="126">
        <v>2021</v>
      </c>
      <c r="C568" s="126" t="s">
        <v>3397</v>
      </c>
      <c r="D568" s="127" t="s">
        <v>3398</v>
      </c>
      <c r="E568" s="128" t="s">
        <v>54</v>
      </c>
      <c r="F568" s="129" t="s">
        <v>27</v>
      </c>
      <c r="G568" s="130" t="s">
        <v>75</v>
      </c>
      <c r="H568" s="131" t="s">
        <v>822</v>
      </c>
      <c r="I568" s="132" t="s">
        <v>49</v>
      </c>
      <c r="J568" s="147" t="s">
        <v>223</v>
      </c>
      <c r="K568" s="133">
        <v>1</v>
      </c>
      <c r="L568" s="134" t="str">
        <f>IF(ISERROR(VLOOKUP(K568,#REF!,2,FALSE))," ",VLOOKUP(K568,#REF!,2,FALSE))</f>
        <v xml:space="preserve"> </v>
      </c>
      <c r="M568" s="134" t="str">
        <f>IF(ISERROR(VLOOKUP(K568,#REF!,3,FALSE))," ",VLOOKUP(K568,#REF!,3,FALSE))</f>
        <v xml:space="preserve"> </v>
      </c>
      <c r="N568" s="135" t="s">
        <v>2554</v>
      </c>
      <c r="O568" s="180">
        <v>0</v>
      </c>
      <c r="P568" s="137" t="s">
        <v>2451</v>
      </c>
      <c r="Q568" s="138" t="s">
        <v>1380</v>
      </c>
      <c r="R568" s="137" t="s">
        <v>295</v>
      </c>
      <c r="S568" s="137" t="s">
        <v>79</v>
      </c>
      <c r="T568" s="139" t="s">
        <v>79</v>
      </c>
      <c r="U568" s="140" t="s">
        <v>79</v>
      </c>
      <c r="V568" s="165">
        <v>24587442</v>
      </c>
      <c r="W568" s="141">
        <v>0</v>
      </c>
      <c r="X568" s="142"/>
      <c r="Y568" s="148"/>
      <c r="Z568" s="260">
        <f t="shared" si="16"/>
        <v>24587442</v>
      </c>
      <c r="AA568" s="263">
        <v>0</v>
      </c>
      <c r="AB568" s="168">
        <v>44460</v>
      </c>
      <c r="AC568" s="168">
        <v>44473</v>
      </c>
      <c r="AD568" s="168">
        <v>44561</v>
      </c>
      <c r="AE568" s="143">
        <v>300</v>
      </c>
      <c r="AF568" s="143">
        <v>0</v>
      </c>
      <c r="AG568" s="170">
        <v>0</v>
      </c>
      <c r="AH568" s="171" t="s">
        <v>79</v>
      </c>
      <c r="AI568" s="169" t="s">
        <v>79</v>
      </c>
      <c r="AJ568" s="169" t="s">
        <v>79</v>
      </c>
      <c r="AK568" s="169" t="s">
        <v>79</v>
      </c>
      <c r="AL568" s="143" t="s">
        <v>79</v>
      </c>
      <c r="AM568" s="143" t="s">
        <v>79</v>
      </c>
      <c r="AN568" s="143" t="s">
        <v>2610</v>
      </c>
      <c r="AO568" s="143" t="s">
        <v>79</v>
      </c>
      <c r="AP568" s="144">
        <f t="shared" si="17"/>
        <v>0</v>
      </c>
      <c r="AQ568" s="35"/>
      <c r="AR568" s="35"/>
      <c r="AS568" s="35"/>
      <c r="AT568" s="35"/>
      <c r="AU568" s="35"/>
      <c r="AV568" s="35"/>
    </row>
    <row r="569" spans="1:48" s="145" customFormat="1" ht="27.95" customHeight="1" x14ac:dyDescent="0.25">
      <c r="A569" s="126" t="s">
        <v>1901</v>
      </c>
      <c r="B569" s="126">
        <v>2021</v>
      </c>
      <c r="C569" s="126" t="s">
        <v>3399</v>
      </c>
      <c r="D569" s="127" t="s">
        <v>3400</v>
      </c>
      <c r="E569" s="128" t="s">
        <v>52</v>
      </c>
      <c r="F569" s="129" t="s">
        <v>50</v>
      </c>
      <c r="G569" s="130" t="s">
        <v>79</v>
      </c>
      <c r="H569" s="131" t="s">
        <v>823</v>
      </c>
      <c r="I569" s="132" t="s">
        <v>49</v>
      </c>
      <c r="J569" s="147" t="s">
        <v>223</v>
      </c>
      <c r="K569" s="133">
        <v>57</v>
      </c>
      <c r="L569" s="134" t="str">
        <f>IF(ISERROR(VLOOKUP(K569,#REF!,2,FALSE))," ",VLOOKUP(K569,#REF!,2,FALSE))</f>
        <v xml:space="preserve"> </v>
      </c>
      <c r="M569" s="134" t="str">
        <f>IF(ISERROR(VLOOKUP(K569,#REF!,3,FALSE))," ",VLOOKUP(K569,#REF!,3,FALSE))</f>
        <v xml:space="preserve"> </v>
      </c>
      <c r="N569" s="135" t="s">
        <v>2553</v>
      </c>
      <c r="O569" s="136">
        <v>2</v>
      </c>
      <c r="P569" s="137" t="s">
        <v>2452</v>
      </c>
      <c r="Q569" s="138" t="s">
        <v>1381</v>
      </c>
      <c r="R569" s="137" t="s">
        <v>296</v>
      </c>
      <c r="S569" s="137" t="s">
        <v>79</v>
      </c>
      <c r="T569" s="139" t="s">
        <v>79</v>
      </c>
      <c r="U569" s="140" t="s">
        <v>79</v>
      </c>
      <c r="V569" s="165">
        <v>11000000</v>
      </c>
      <c r="W569" s="141">
        <v>0</v>
      </c>
      <c r="X569" s="142"/>
      <c r="Y569" s="148"/>
      <c r="Z569" s="260">
        <f t="shared" si="16"/>
        <v>11000000</v>
      </c>
      <c r="AA569" s="263">
        <v>0</v>
      </c>
      <c r="AB569" s="168">
        <v>44461</v>
      </c>
      <c r="AC569" s="168">
        <v>44468</v>
      </c>
      <c r="AD569" s="168">
        <v>44521</v>
      </c>
      <c r="AE569" s="143">
        <v>60</v>
      </c>
      <c r="AF569" s="143">
        <v>0</v>
      </c>
      <c r="AG569" s="170">
        <v>0</v>
      </c>
      <c r="AH569" s="171" t="s">
        <v>79</v>
      </c>
      <c r="AI569" s="169" t="s">
        <v>79</v>
      </c>
      <c r="AJ569" s="169" t="s">
        <v>79</v>
      </c>
      <c r="AK569" s="169" t="s">
        <v>79</v>
      </c>
      <c r="AL569" s="143" t="s">
        <v>79</v>
      </c>
      <c r="AM569" s="143" t="s">
        <v>79</v>
      </c>
      <c r="AN569" s="143" t="s">
        <v>2610</v>
      </c>
      <c r="AO569" s="143" t="s">
        <v>79</v>
      </c>
      <c r="AP569" s="144">
        <f t="shared" si="17"/>
        <v>0</v>
      </c>
      <c r="AQ569" s="35"/>
      <c r="AR569" s="35"/>
      <c r="AS569" s="35"/>
      <c r="AT569" s="35"/>
      <c r="AU569" s="35"/>
      <c r="AV569" s="35"/>
    </row>
    <row r="570" spans="1:48" s="145" customFormat="1" ht="27.95" customHeight="1" x14ac:dyDescent="0.25">
      <c r="A570" s="126" t="s">
        <v>1902</v>
      </c>
      <c r="B570" s="126">
        <v>2021</v>
      </c>
      <c r="C570" s="126" t="s">
        <v>3401</v>
      </c>
      <c r="D570" s="127" t="s">
        <v>3400</v>
      </c>
      <c r="E570" s="128" t="s">
        <v>54</v>
      </c>
      <c r="F570" s="129" t="s">
        <v>27</v>
      </c>
      <c r="G570" s="130" t="s">
        <v>75</v>
      </c>
      <c r="H570" s="131" t="s">
        <v>824</v>
      </c>
      <c r="I570" s="132" t="s">
        <v>49</v>
      </c>
      <c r="J570" s="147" t="s">
        <v>223</v>
      </c>
      <c r="K570" s="133">
        <v>24</v>
      </c>
      <c r="L570" s="134" t="str">
        <f>IF(ISERROR(VLOOKUP(K570,#REF!,2,FALSE))," ",VLOOKUP(K570,#REF!,2,FALSE))</f>
        <v xml:space="preserve"> </v>
      </c>
      <c r="M570" s="134" t="str">
        <f>IF(ISERROR(VLOOKUP(K570,#REF!,3,FALSE))," ",VLOOKUP(K570,#REF!,3,FALSE))</f>
        <v xml:space="preserve"> </v>
      </c>
      <c r="N570" s="135" t="s">
        <v>2595</v>
      </c>
      <c r="O570" s="136">
        <v>0</v>
      </c>
      <c r="P570" s="137" t="s">
        <v>2453</v>
      </c>
      <c r="Q570" s="138" t="s">
        <v>1382</v>
      </c>
      <c r="R570" s="137" t="s">
        <v>295</v>
      </c>
      <c r="S570" s="137" t="s">
        <v>79</v>
      </c>
      <c r="T570" s="139" t="s">
        <v>79</v>
      </c>
      <c r="U570" s="140" t="s">
        <v>79</v>
      </c>
      <c r="V570" s="165">
        <v>6300000</v>
      </c>
      <c r="W570" s="141">
        <v>0</v>
      </c>
      <c r="X570" s="142"/>
      <c r="Y570" s="148"/>
      <c r="Z570" s="260">
        <f t="shared" si="16"/>
        <v>6300000</v>
      </c>
      <c r="AA570" s="263">
        <v>3300000</v>
      </c>
      <c r="AB570" s="168">
        <v>44467</v>
      </c>
      <c r="AC570" s="168">
        <v>44475</v>
      </c>
      <c r="AD570" s="168">
        <v>44561</v>
      </c>
      <c r="AE570" s="143">
        <v>105</v>
      </c>
      <c r="AF570" s="143">
        <v>0</v>
      </c>
      <c r="AG570" s="170">
        <v>0</v>
      </c>
      <c r="AH570" s="171" t="s">
        <v>79</v>
      </c>
      <c r="AI570" s="169" t="s">
        <v>79</v>
      </c>
      <c r="AJ570" s="169" t="s">
        <v>79</v>
      </c>
      <c r="AK570" s="169" t="s">
        <v>79</v>
      </c>
      <c r="AL570" s="143" t="s">
        <v>79</v>
      </c>
      <c r="AM570" s="143" t="s">
        <v>79</v>
      </c>
      <c r="AN570" s="143" t="s">
        <v>2610</v>
      </c>
      <c r="AO570" s="143" t="s">
        <v>79</v>
      </c>
      <c r="AP570" s="144">
        <f t="shared" si="17"/>
        <v>0.52380952380952384</v>
      </c>
      <c r="AQ570" s="35"/>
      <c r="AR570" s="35"/>
      <c r="AS570" s="35"/>
      <c r="AT570" s="35"/>
      <c r="AU570" s="35"/>
      <c r="AV570" s="35"/>
    </row>
    <row r="571" spans="1:48" s="145" customFormat="1" ht="27.95" customHeight="1" x14ac:dyDescent="0.25">
      <c r="A571" s="126" t="s">
        <v>1903</v>
      </c>
      <c r="B571" s="126">
        <v>2021</v>
      </c>
      <c r="C571" s="126" t="s">
        <v>3402</v>
      </c>
      <c r="D571" s="127" t="s">
        <v>3403</v>
      </c>
      <c r="E571" s="128" t="s">
        <v>54</v>
      </c>
      <c r="F571" s="129" t="s">
        <v>27</v>
      </c>
      <c r="G571" s="130" t="s">
        <v>75</v>
      </c>
      <c r="H571" s="131" t="s">
        <v>825</v>
      </c>
      <c r="I571" s="132" t="s">
        <v>49</v>
      </c>
      <c r="J571" s="147" t="s">
        <v>223</v>
      </c>
      <c r="K571" s="133">
        <v>24</v>
      </c>
      <c r="L571" s="134" t="str">
        <f>IF(ISERROR(VLOOKUP(K571,#REF!,2,FALSE))," ",VLOOKUP(K571,#REF!,2,FALSE))</f>
        <v xml:space="preserve"> </v>
      </c>
      <c r="M571" s="134" t="str">
        <f>IF(ISERROR(VLOOKUP(K571,#REF!,3,FALSE))," ",VLOOKUP(K571,#REF!,3,FALSE))</f>
        <v xml:space="preserve"> </v>
      </c>
      <c r="N571" s="135" t="s">
        <v>2595</v>
      </c>
      <c r="O571" s="136">
        <v>0</v>
      </c>
      <c r="P571" s="137" t="s">
        <v>2454</v>
      </c>
      <c r="Q571" s="138" t="s">
        <v>1383</v>
      </c>
      <c r="R571" s="137" t="s">
        <v>295</v>
      </c>
      <c r="S571" s="137" t="s">
        <v>79</v>
      </c>
      <c r="T571" s="139" t="s">
        <v>79</v>
      </c>
      <c r="U571" s="140" t="s">
        <v>79</v>
      </c>
      <c r="V571" s="165">
        <v>6300000</v>
      </c>
      <c r="W571" s="141">
        <v>0</v>
      </c>
      <c r="X571" s="142"/>
      <c r="Y571" s="148"/>
      <c r="Z571" s="260">
        <f t="shared" si="16"/>
        <v>6300000</v>
      </c>
      <c r="AA571" s="263">
        <v>3420000</v>
      </c>
      <c r="AB571" s="168">
        <v>44467</v>
      </c>
      <c r="AC571" s="168">
        <v>44473</v>
      </c>
      <c r="AD571" s="168">
        <v>44561</v>
      </c>
      <c r="AE571" s="143">
        <v>105</v>
      </c>
      <c r="AF571" s="143">
        <v>0</v>
      </c>
      <c r="AG571" s="170">
        <v>0</v>
      </c>
      <c r="AH571" s="171" t="s">
        <v>79</v>
      </c>
      <c r="AI571" s="169" t="s">
        <v>79</v>
      </c>
      <c r="AJ571" s="169" t="s">
        <v>79</v>
      </c>
      <c r="AK571" s="169" t="s">
        <v>79</v>
      </c>
      <c r="AL571" s="143" t="s">
        <v>79</v>
      </c>
      <c r="AM571" s="143" t="s">
        <v>79</v>
      </c>
      <c r="AN571" s="143" t="s">
        <v>2610</v>
      </c>
      <c r="AO571" s="143" t="s">
        <v>79</v>
      </c>
      <c r="AP571" s="144">
        <f t="shared" si="17"/>
        <v>0.54285714285714282</v>
      </c>
      <c r="AQ571" s="35"/>
      <c r="AR571" s="35"/>
      <c r="AS571" s="35"/>
      <c r="AT571" s="35"/>
      <c r="AU571" s="35"/>
      <c r="AV571" s="35"/>
    </row>
    <row r="572" spans="1:48" s="145" customFormat="1" ht="27.95" customHeight="1" x14ac:dyDescent="0.25">
      <c r="A572" s="126" t="s">
        <v>1904</v>
      </c>
      <c r="B572" s="126">
        <v>2021</v>
      </c>
      <c r="C572" s="126" t="s">
        <v>3404</v>
      </c>
      <c r="D572" s="127" t="s">
        <v>3405</v>
      </c>
      <c r="E572" s="128" t="s">
        <v>54</v>
      </c>
      <c r="F572" s="129" t="s">
        <v>27</v>
      </c>
      <c r="G572" s="130" t="s">
        <v>75</v>
      </c>
      <c r="H572" s="131" t="s">
        <v>826</v>
      </c>
      <c r="I572" s="132" t="s">
        <v>49</v>
      </c>
      <c r="J572" s="147" t="s">
        <v>223</v>
      </c>
      <c r="K572" s="133">
        <v>24</v>
      </c>
      <c r="L572" s="134" t="str">
        <f>IF(ISERROR(VLOOKUP(K572,#REF!,2,FALSE))," ",VLOOKUP(K572,#REF!,2,FALSE))</f>
        <v xml:space="preserve"> </v>
      </c>
      <c r="M572" s="134" t="str">
        <f>IF(ISERROR(VLOOKUP(K572,#REF!,3,FALSE))," ",VLOOKUP(K572,#REF!,3,FALSE))</f>
        <v xml:space="preserve"> </v>
      </c>
      <c r="N572" s="135" t="s">
        <v>2595</v>
      </c>
      <c r="O572" s="136">
        <v>0</v>
      </c>
      <c r="P572" s="137" t="s">
        <v>2455</v>
      </c>
      <c r="Q572" s="138" t="s">
        <v>1384</v>
      </c>
      <c r="R572" s="137" t="s">
        <v>295</v>
      </c>
      <c r="S572" s="137" t="s">
        <v>79</v>
      </c>
      <c r="T572" s="139" t="s">
        <v>79</v>
      </c>
      <c r="U572" s="140" t="s">
        <v>79</v>
      </c>
      <c r="V572" s="165">
        <v>10500000</v>
      </c>
      <c r="W572" s="141">
        <v>0</v>
      </c>
      <c r="X572" s="142"/>
      <c r="Y572" s="148"/>
      <c r="Z572" s="260">
        <f t="shared" si="16"/>
        <v>10500000</v>
      </c>
      <c r="AA572" s="263">
        <v>6200000</v>
      </c>
      <c r="AB572" s="168">
        <v>44467</v>
      </c>
      <c r="AC572" s="168">
        <v>44468</v>
      </c>
      <c r="AD572" s="168">
        <v>44561</v>
      </c>
      <c r="AE572" s="143">
        <v>105</v>
      </c>
      <c r="AF572" s="143">
        <v>0</v>
      </c>
      <c r="AG572" s="170">
        <v>0</v>
      </c>
      <c r="AH572" s="171" t="s">
        <v>79</v>
      </c>
      <c r="AI572" s="169" t="s">
        <v>79</v>
      </c>
      <c r="AJ572" s="169" t="s">
        <v>79</v>
      </c>
      <c r="AK572" s="169" t="s">
        <v>79</v>
      </c>
      <c r="AL572" s="143" t="s">
        <v>79</v>
      </c>
      <c r="AM572" s="143" t="s">
        <v>79</v>
      </c>
      <c r="AN572" s="143" t="s">
        <v>2610</v>
      </c>
      <c r="AO572" s="143" t="s">
        <v>79</v>
      </c>
      <c r="AP572" s="144">
        <f t="shared" si="17"/>
        <v>0.59047619047619049</v>
      </c>
      <c r="AQ572" s="35"/>
      <c r="AR572" s="35"/>
      <c r="AS572" s="35"/>
      <c r="AT572" s="35"/>
      <c r="AU572" s="35"/>
      <c r="AV572" s="35"/>
    </row>
    <row r="573" spans="1:48" s="145" customFormat="1" ht="27.95" customHeight="1" x14ac:dyDescent="0.25">
      <c r="A573" s="126" t="s">
        <v>1905</v>
      </c>
      <c r="B573" s="126">
        <v>2021</v>
      </c>
      <c r="C573" s="126" t="s">
        <v>3406</v>
      </c>
      <c r="D573" s="127" t="s">
        <v>3407</v>
      </c>
      <c r="E573" s="128" t="s">
        <v>54</v>
      </c>
      <c r="F573" s="129" t="s">
        <v>27</v>
      </c>
      <c r="G573" s="130" t="s">
        <v>75</v>
      </c>
      <c r="H573" s="131" t="s">
        <v>827</v>
      </c>
      <c r="I573" s="132" t="s">
        <v>49</v>
      </c>
      <c r="J573" s="147" t="s">
        <v>223</v>
      </c>
      <c r="K573" s="133">
        <v>57</v>
      </c>
      <c r="L573" s="134" t="str">
        <f>IF(ISERROR(VLOOKUP(K573,#REF!,2,FALSE))," ",VLOOKUP(K573,#REF!,2,FALSE))</f>
        <v xml:space="preserve"> </v>
      </c>
      <c r="M573" s="134" t="str">
        <f>IF(ISERROR(VLOOKUP(K573,#REF!,3,FALSE))," ",VLOOKUP(K573,#REF!,3,FALSE))</f>
        <v xml:space="preserve"> </v>
      </c>
      <c r="N573" s="135" t="s">
        <v>2563</v>
      </c>
      <c r="O573" s="136">
        <v>0</v>
      </c>
      <c r="P573" s="137" t="s">
        <v>2269</v>
      </c>
      <c r="Q573" s="138" t="s">
        <v>1196</v>
      </c>
      <c r="R573" s="137" t="s">
        <v>295</v>
      </c>
      <c r="S573" s="137" t="s">
        <v>79</v>
      </c>
      <c r="T573" s="139" t="s">
        <v>79</v>
      </c>
      <c r="U573" s="140" t="s">
        <v>79</v>
      </c>
      <c r="V573" s="165">
        <v>9000000</v>
      </c>
      <c r="W573" s="141">
        <v>0</v>
      </c>
      <c r="X573" s="142"/>
      <c r="Y573" s="148"/>
      <c r="Z573" s="260">
        <f t="shared" si="16"/>
        <v>9000000</v>
      </c>
      <c r="AA573" s="263">
        <v>4200000</v>
      </c>
      <c r="AB573" s="168">
        <v>44466</v>
      </c>
      <c r="AC573" s="168">
        <v>44474</v>
      </c>
      <c r="AD573" s="168">
        <v>44561</v>
      </c>
      <c r="AE573" s="143">
        <v>120</v>
      </c>
      <c r="AF573" s="143">
        <v>0</v>
      </c>
      <c r="AG573" s="170">
        <v>0</v>
      </c>
      <c r="AH573" s="171" t="s">
        <v>79</v>
      </c>
      <c r="AI573" s="169" t="s">
        <v>79</v>
      </c>
      <c r="AJ573" s="169" t="s">
        <v>79</v>
      </c>
      <c r="AK573" s="169" t="s">
        <v>79</v>
      </c>
      <c r="AL573" s="143" t="s">
        <v>79</v>
      </c>
      <c r="AM573" s="143" t="s">
        <v>79</v>
      </c>
      <c r="AN573" s="143" t="s">
        <v>2610</v>
      </c>
      <c r="AO573" s="143" t="s">
        <v>79</v>
      </c>
      <c r="AP573" s="144">
        <f t="shared" si="17"/>
        <v>0.46666666666666667</v>
      </c>
      <c r="AQ573" s="35"/>
      <c r="AR573" s="35"/>
      <c r="AS573" s="35"/>
      <c r="AT573" s="35"/>
      <c r="AU573" s="35"/>
      <c r="AV573" s="35"/>
    </row>
    <row r="574" spans="1:48" s="145" customFormat="1" ht="27.95" customHeight="1" x14ac:dyDescent="0.25">
      <c r="A574" s="126" t="s">
        <v>1906</v>
      </c>
      <c r="B574" s="126">
        <v>2021</v>
      </c>
      <c r="C574" s="126" t="s">
        <v>3408</v>
      </c>
      <c r="D574" s="127" t="s">
        <v>3409</v>
      </c>
      <c r="E574" s="128" t="s">
        <v>54</v>
      </c>
      <c r="F574" s="129" t="s">
        <v>27</v>
      </c>
      <c r="G574" s="130" t="s">
        <v>75</v>
      </c>
      <c r="H574" s="131" t="s">
        <v>828</v>
      </c>
      <c r="I574" s="132" t="s">
        <v>49</v>
      </c>
      <c r="J574" s="147" t="s">
        <v>223</v>
      </c>
      <c r="K574" s="133">
        <v>57</v>
      </c>
      <c r="L574" s="134" t="str">
        <f>IF(ISERROR(VLOOKUP(K574,#REF!,2,FALSE))," ",VLOOKUP(K574,#REF!,2,FALSE))</f>
        <v xml:space="preserve"> </v>
      </c>
      <c r="M574" s="134" t="str">
        <f>IF(ISERROR(VLOOKUP(K574,#REF!,3,FALSE))," ",VLOOKUP(K574,#REF!,3,FALSE))</f>
        <v xml:space="preserve"> </v>
      </c>
      <c r="N574" s="135" t="s">
        <v>2563</v>
      </c>
      <c r="O574" s="136">
        <v>0</v>
      </c>
      <c r="P574" s="137" t="s">
        <v>2283</v>
      </c>
      <c r="Q574" s="138" t="s">
        <v>1210</v>
      </c>
      <c r="R574" s="137" t="s">
        <v>295</v>
      </c>
      <c r="S574" s="137" t="s">
        <v>79</v>
      </c>
      <c r="T574" s="139" t="s">
        <v>79</v>
      </c>
      <c r="U574" s="140" t="s">
        <v>79</v>
      </c>
      <c r="V574" s="165">
        <v>9000000</v>
      </c>
      <c r="W574" s="141">
        <v>-7425000</v>
      </c>
      <c r="X574" s="142"/>
      <c r="Y574" s="148"/>
      <c r="Z574" s="260">
        <f t="shared" si="16"/>
        <v>1575000</v>
      </c>
      <c r="AA574" s="263">
        <v>1575000</v>
      </c>
      <c r="AB574" s="168">
        <v>44466</v>
      </c>
      <c r="AC574" s="168">
        <v>44474</v>
      </c>
      <c r="AD574" s="168">
        <v>44561</v>
      </c>
      <c r="AE574" s="143">
        <v>120</v>
      </c>
      <c r="AF574" s="143">
        <v>0</v>
      </c>
      <c r="AG574" s="170">
        <v>0</v>
      </c>
      <c r="AH574" s="171" t="s">
        <v>79</v>
      </c>
      <c r="AI574" s="169" t="s">
        <v>79</v>
      </c>
      <c r="AJ574" s="169" t="s">
        <v>79</v>
      </c>
      <c r="AK574" s="169" t="s">
        <v>79</v>
      </c>
      <c r="AL574" s="143" t="s">
        <v>79</v>
      </c>
      <c r="AM574" s="143" t="s">
        <v>79</v>
      </c>
      <c r="AN574" s="143" t="s">
        <v>2610</v>
      </c>
      <c r="AO574" s="143" t="s">
        <v>79</v>
      </c>
      <c r="AP574" s="144">
        <f t="shared" si="17"/>
        <v>1</v>
      </c>
      <c r="AQ574" s="35"/>
      <c r="AR574" s="35"/>
      <c r="AS574" s="35"/>
      <c r="AT574" s="35"/>
      <c r="AU574" s="35"/>
      <c r="AV574" s="35"/>
    </row>
    <row r="575" spans="1:48" s="145" customFormat="1" ht="27.95" customHeight="1" x14ac:dyDescent="0.25">
      <c r="A575" s="126" t="s">
        <v>1906</v>
      </c>
      <c r="B575" s="126">
        <v>2021</v>
      </c>
      <c r="C575" s="126" t="s">
        <v>3408</v>
      </c>
      <c r="D575" s="127" t="s">
        <v>3410</v>
      </c>
      <c r="E575" s="128" t="s">
        <v>54</v>
      </c>
      <c r="F575" s="129" t="s">
        <v>27</v>
      </c>
      <c r="G575" s="130" t="s">
        <v>75</v>
      </c>
      <c r="H575" s="131" t="s">
        <v>829</v>
      </c>
      <c r="I575" s="132" t="s">
        <v>49</v>
      </c>
      <c r="J575" s="147" t="s">
        <v>223</v>
      </c>
      <c r="K575" s="133">
        <v>57</v>
      </c>
      <c r="L575" s="134" t="str">
        <f>IF(ISERROR(VLOOKUP(K575,#REF!,2,FALSE))," ",VLOOKUP(K575,#REF!,2,FALSE))</f>
        <v xml:space="preserve"> </v>
      </c>
      <c r="M575" s="134" t="str">
        <f>IF(ISERROR(VLOOKUP(K575,#REF!,3,FALSE))," ",VLOOKUP(K575,#REF!,3,FALSE))</f>
        <v xml:space="preserve"> </v>
      </c>
      <c r="N575" s="135" t="s">
        <v>2563</v>
      </c>
      <c r="O575" s="136">
        <v>0</v>
      </c>
      <c r="P575" s="137" t="s">
        <v>2238</v>
      </c>
      <c r="Q575" s="138" t="s">
        <v>1165</v>
      </c>
      <c r="R575" s="137" t="s">
        <v>295</v>
      </c>
      <c r="S575" s="137" t="s">
        <v>79</v>
      </c>
      <c r="T575" s="139" t="s">
        <v>79</v>
      </c>
      <c r="U575" s="140" t="s">
        <v>79</v>
      </c>
      <c r="V575" s="165">
        <v>7425000</v>
      </c>
      <c r="W575" s="141">
        <v>0</v>
      </c>
      <c r="X575" s="142"/>
      <c r="Y575" s="148"/>
      <c r="Z575" s="260">
        <f t="shared" si="16"/>
        <v>7425000</v>
      </c>
      <c r="AA575" s="263">
        <v>2625000</v>
      </c>
      <c r="AB575" s="168">
        <v>44466</v>
      </c>
      <c r="AC575" s="168">
        <v>44474</v>
      </c>
      <c r="AD575" s="168">
        <v>44561</v>
      </c>
      <c r="AE575" s="143">
        <v>120</v>
      </c>
      <c r="AF575" s="143">
        <v>0</v>
      </c>
      <c r="AG575" s="170">
        <v>0</v>
      </c>
      <c r="AH575" s="171" t="s">
        <v>79</v>
      </c>
      <c r="AI575" s="169" t="s">
        <v>79</v>
      </c>
      <c r="AJ575" s="169" t="s">
        <v>79</v>
      </c>
      <c r="AK575" s="169" t="s">
        <v>79</v>
      </c>
      <c r="AL575" s="143" t="s">
        <v>79</v>
      </c>
      <c r="AM575" s="143" t="s">
        <v>79</v>
      </c>
      <c r="AN575" s="143" t="s">
        <v>2610</v>
      </c>
      <c r="AO575" s="143" t="s">
        <v>79</v>
      </c>
      <c r="AP575" s="144">
        <f t="shared" si="17"/>
        <v>0.35353535353535354</v>
      </c>
      <c r="AQ575" s="35"/>
      <c r="AR575" s="35"/>
      <c r="AS575" s="35"/>
      <c r="AT575" s="35"/>
      <c r="AU575" s="35"/>
      <c r="AV575" s="35"/>
    </row>
    <row r="576" spans="1:48" s="145" customFormat="1" ht="27.95" customHeight="1" x14ac:dyDescent="0.25">
      <c r="A576" s="126" t="s">
        <v>1907</v>
      </c>
      <c r="B576" s="126">
        <v>2021</v>
      </c>
      <c r="C576" s="126" t="s">
        <v>3411</v>
      </c>
      <c r="D576" s="127" t="s">
        <v>3412</v>
      </c>
      <c r="E576" s="128" t="s">
        <v>54</v>
      </c>
      <c r="F576" s="129" t="s">
        <v>27</v>
      </c>
      <c r="G576" s="130" t="s">
        <v>75</v>
      </c>
      <c r="H576" s="131" t="s">
        <v>830</v>
      </c>
      <c r="I576" s="132" t="s">
        <v>49</v>
      </c>
      <c r="J576" s="147" t="s">
        <v>223</v>
      </c>
      <c r="K576" s="133">
        <v>57</v>
      </c>
      <c r="L576" s="134" t="str">
        <f>IF(ISERROR(VLOOKUP(K576,#REF!,2,FALSE))," ",VLOOKUP(K576,#REF!,2,FALSE))</f>
        <v xml:space="preserve"> </v>
      </c>
      <c r="M576" s="134" t="str">
        <f>IF(ISERROR(VLOOKUP(K576,#REF!,3,FALSE))," ",VLOOKUP(K576,#REF!,3,FALSE))</f>
        <v xml:space="preserve"> </v>
      </c>
      <c r="N576" s="135" t="s">
        <v>2563</v>
      </c>
      <c r="O576" s="136">
        <v>0</v>
      </c>
      <c r="P576" s="137" t="s">
        <v>2280</v>
      </c>
      <c r="Q576" s="138" t="s">
        <v>1207</v>
      </c>
      <c r="R576" s="137" t="s">
        <v>295</v>
      </c>
      <c r="S576" s="137" t="s">
        <v>79</v>
      </c>
      <c r="T576" s="139" t="s">
        <v>79</v>
      </c>
      <c r="U576" s="140" t="s">
        <v>79</v>
      </c>
      <c r="V576" s="165">
        <v>25520000</v>
      </c>
      <c r="W576" s="141">
        <v>0</v>
      </c>
      <c r="X576" s="142"/>
      <c r="Y576" s="148"/>
      <c r="Z576" s="260">
        <f t="shared" si="16"/>
        <v>25520000</v>
      </c>
      <c r="AA576" s="263">
        <v>0</v>
      </c>
      <c r="AB576" s="168">
        <v>44470</v>
      </c>
      <c r="AC576" s="168">
        <v>44475</v>
      </c>
      <c r="AD576" s="168">
        <v>44561</v>
      </c>
      <c r="AE576" s="143">
        <v>120</v>
      </c>
      <c r="AF576" s="143">
        <v>0</v>
      </c>
      <c r="AG576" s="170">
        <v>0</v>
      </c>
      <c r="AH576" s="171" t="s">
        <v>79</v>
      </c>
      <c r="AI576" s="169" t="s">
        <v>79</v>
      </c>
      <c r="AJ576" s="169" t="s">
        <v>79</v>
      </c>
      <c r="AK576" s="169" t="s">
        <v>79</v>
      </c>
      <c r="AL576" s="143" t="s">
        <v>79</v>
      </c>
      <c r="AM576" s="143" t="s">
        <v>79</v>
      </c>
      <c r="AN576" s="143" t="s">
        <v>2610</v>
      </c>
      <c r="AO576" s="143" t="s">
        <v>79</v>
      </c>
      <c r="AP576" s="144">
        <f t="shared" si="17"/>
        <v>0</v>
      </c>
      <c r="AQ576" s="35"/>
      <c r="AR576" s="35"/>
      <c r="AS576" s="35"/>
      <c r="AT576" s="35"/>
      <c r="AU576" s="35"/>
      <c r="AV576" s="35"/>
    </row>
    <row r="577" spans="1:48" s="145" customFormat="1" ht="27.95" customHeight="1" x14ac:dyDescent="0.25">
      <c r="A577" s="126" t="s">
        <v>1908</v>
      </c>
      <c r="B577" s="126">
        <v>2021</v>
      </c>
      <c r="C577" s="126" t="s">
        <v>3413</v>
      </c>
      <c r="D577" s="127" t="s">
        <v>3414</v>
      </c>
      <c r="E577" s="128" t="s">
        <v>54</v>
      </c>
      <c r="F577" s="129" t="s">
        <v>27</v>
      </c>
      <c r="G577" s="130" t="s">
        <v>75</v>
      </c>
      <c r="H577" s="131" t="s">
        <v>831</v>
      </c>
      <c r="I577" s="132" t="s">
        <v>49</v>
      </c>
      <c r="J577" s="147" t="s">
        <v>223</v>
      </c>
      <c r="K577" s="133">
        <v>57</v>
      </c>
      <c r="L577" s="134" t="str">
        <f>IF(ISERROR(VLOOKUP(K577,#REF!,2,FALSE))," ",VLOOKUP(K577,#REF!,2,FALSE))</f>
        <v xml:space="preserve"> </v>
      </c>
      <c r="M577" s="134" t="str">
        <f>IF(ISERROR(VLOOKUP(K577,#REF!,3,FALSE))," ",VLOOKUP(K577,#REF!,3,FALSE))</f>
        <v xml:space="preserve"> </v>
      </c>
      <c r="N577" s="135" t="s">
        <v>2553</v>
      </c>
      <c r="O577" s="136">
        <v>0</v>
      </c>
      <c r="P577" s="137" t="s">
        <v>2456</v>
      </c>
      <c r="Q577" s="138" t="s">
        <v>1385</v>
      </c>
      <c r="R577" s="137" t="s">
        <v>295</v>
      </c>
      <c r="S577" s="137" t="s">
        <v>79</v>
      </c>
      <c r="T577" s="139" t="s">
        <v>79</v>
      </c>
      <c r="U577" s="140" t="s">
        <v>79</v>
      </c>
      <c r="V577" s="165">
        <v>15295000</v>
      </c>
      <c r="W577" s="141">
        <v>0</v>
      </c>
      <c r="X577" s="142">
        <v>1</v>
      </c>
      <c r="Y577" s="148">
        <v>145700</v>
      </c>
      <c r="Z577" s="260">
        <f t="shared" si="16"/>
        <v>15440700</v>
      </c>
      <c r="AA577" s="263">
        <v>9031333</v>
      </c>
      <c r="AB577" s="168">
        <v>44466</v>
      </c>
      <c r="AC577" s="168">
        <v>44468</v>
      </c>
      <c r="AD577" s="168">
        <v>44575</v>
      </c>
      <c r="AE577" s="143">
        <v>105</v>
      </c>
      <c r="AF577" s="143">
        <v>1</v>
      </c>
      <c r="AG577" s="170">
        <v>14</v>
      </c>
      <c r="AH577" s="171" t="s">
        <v>79</v>
      </c>
      <c r="AI577" s="169" t="s">
        <v>79</v>
      </c>
      <c r="AJ577" s="169" t="s">
        <v>79</v>
      </c>
      <c r="AK577" s="169" t="s">
        <v>79</v>
      </c>
      <c r="AL577" s="143" t="s">
        <v>79</v>
      </c>
      <c r="AM577" s="143" t="s">
        <v>79</v>
      </c>
      <c r="AN577" s="143" t="s">
        <v>2610</v>
      </c>
      <c r="AO577" s="143" t="s">
        <v>79</v>
      </c>
      <c r="AP577" s="144">
        <f t="shared" si="17"/>
        <v>0.58490437609693857</v>
      </c>
      <c r="AQ577" s="35"/>
      <c r="AR577" s="35"/>
      <c r="AS577" s="35"/>
      <c r="AT577" s="35"/>
      <c r="AU577" s="35"/>
      <c r="AV577" s="35"/>
    </row>
    <row r="578" spans="1:48" s="145" customFormat="1" ht="27.95" customHeight="1" x14ac:dyDescent="0.25">
      <c r="A578" s="126" t="s">
        <v>1909</v>
      </c>
      <c r="B578" s="126">
        <v>2021</v>
      </c>
      <c r="C578" s="126" t="s">
        <v>3415</v>
      </c>
      <c r="D578" s="127" t="s">
        <v>3416</v>
      </c>
      <c r="E578" s="128" t="s">
        <v>54</v>
      </c>
      <c r="F578" s="129" t="s">
        <v>27</v>
      </c>
      <c r="G578" s="130" t="s">
        <v>75</v>
      </c>
      <c r="H578" s="131" t="s">
        <v>832</v>
      </c>
      <c r="I578" s="132" t="s">
        <v>49</v>
      </c>
      <c r="J578" s="147" t="s">
        <v>223</v>
      </c>
      <c r="K578" s="133">
        <v>57</v>
      </c>
      <c r="L578" s="134" t="str">
        <f>IF(ISERROR(VLOOKUP(K578,#REF!,2,FALSE))," ",VLOOKUP(K578,#REF!,2,FALSE))</f>
        <v xml:space="preserve"> </v>
      </c>
      <c r="M578" s="134" t="str">
        <f>IF(ISERROR(VLOOKUP(K578,#REF!,3,FALSE))," ",VLOOKUP(K578,#REF!,3,FALSE))</f>
        <v xml:space="preserve"> </v>
      </c>
      <c r="N578" s="135" t="s">
        <v>2563</v>
      </c>
      <c r="O578" s="136">
        <v>0</v>
      </c>
      <c r="P578" s="137" t="s">
        <v>2266</v>
      </c>
      <c r="Q578" s="138" t="s">
        <v>1193</v>
      </c>
      <c r="R578" s="137" t="s">
        <v>295</v>
      </c>
      <c r="S578" s="137" t="s">
        <v>79</v>
      </c>
      <c r="T578" s="139" t="s">
        <v>79</v>
      </c>
      <c r="U578" s="140" t="s">
        <v>79</v>
      </c>
      <c r="V578" s="165">
        <v>17480000</v>
      </c>
      <c r="W578" s="141">
        <v>0</v>
      </c>
      <c r="X578" s="142"/>
      <c r="Y578" s="148"/>
      <c r="Z578" s="260">
        <f t="shared" si="16"/>
        <v>17480000</v>
      </c>
      <c r="AA578" s="263">
        <v>8303000</v>
      </c>
      <c r="AB578" s="168">
        <v>44467</v>
      </c>
      <c r="AC578" s="168">
        <v>44473</v>
      </c>
      <c r="AD578" s="168">
        <v>44561</v>
      </c>
      <c r="AE578" s="143">
        <v>120</v>
      </c>
      <c r="AF578" s="143">
        <v>0</v>
      </c>
      <c r="AG578" s="170">
        <v>0</v>
      </c>
      <c r="AH578" s="171" t="s">
        <v>79</v>
      </c>
      <c r="AI578" s="169" t="s">
        <v>79</v>
      </c>
      <c r="AJ578" s="169" t="s">
        <v>79</v>
      </c>
      <c r="AK578" s="169" t="s">
        <v>79</v>
      </c>
      <c r="AL578" s="143" t="s">
        <v>79</v>
      </c>
      <c r="AM578" s="143" t="s">
        <v>79</v>
      </c>
      <c r="AN578" s="143" t="s">
        <v>2610</v>
      </c>
      <c r="AO578" s="143" t="s">
        <v>79</v>
      </c>
      <c r="AP578" s="144">
        <f t="shared" si="17"/>
        <v>0.47499999999999998</v>
      </c>
      <c r="AQ578" s="35"/>
      <c r="AR578" s="35"/>
      <c r="AS578" s="35"/>
      <c r="AT578" s="35"/>
      <c r="AU578" s="35"/>
      <c r="AV578" s="35"/>
    </row>
    <row r="579" spans="1:48" s="145" customFormat="1" ht="27.95" customHeight="1" x14ac:dyDescent="0.25">
      <c r="A579" s="126" t="s">
        <v>1910</v>
      </c>
      <c r="B579" s="126">
        <v>2021</v>
      </c>
      <c r="C579" s="126" t="s">
        <v>3417</v>
      </c>
      <c r="D579" s="127" t="s">
        <v>3418</v>
      </c>
      <c r="E579" s="128" t="s">
        <v>54</v>
      </c>
      <c r="F579" s="129" t="s">
        <v>27</v>
      </c>
      <c r="G579" s="130" t="s">
        <v>75</v>
      </c>
      <c r="H579" s="131" t="s">
        <v>833</v>
      </c>
      <c r="I579" s="132" t="s">
        <v>49</v>
      </c>
      <c r="J579" s="147" t="s">
        <v>223</v>
      </c>
      <c r="K579" s="133">
        <v>1</v>
      </c>
      <c r="L579" s="134" t="str">
        <f>IF(ISERROR(VLOOKUP(K579,#REF!,2,FALSE))," ",VLOOKUP(K579,#REF!,2,FALSE))</f>
        <v xml:space="preserve"> </v>
      </c>
      <c r="M579" s="134" t="str">
        <f>IF(ISERROR(VLOOKUP(K579,#REF!,3,FALSE))," ",VLOOKUP(K579,#REF!,3,FALSE))</f>
        <v xml:space="preserve"> </v>
      </c>
      <c r="N579" s="135" t="s">
        <v>2554</v>
      </c>
      <c r="O579" s="136">
        <v>0</v>
      </c>
      <c r="P579" s="137" t="s">
        <v>2457</v>
      </c>
      <c r="Q579" s="138" t="s">
        <v>1386</v>
      </c>
      <c r="R579" s="137" t="s">
        <v>295</v>
      </c>
      <c r="S579" s="137" t="s">
        <v>79</v>
      </c>
      <c r="T579" s="139" t="s">
        <v>79</v>
      </c>
      <c r="U579" s="140" t="s">
        <v>79</v>
      </c>
      <c r="V579" s="165">
        <v>14200000</v>
      </c>
      <c r="W579" s="141">
        <v>0</v>
      </c>
      <c r="X579" s="142"/>
      <c r="Y579" s="148"/>
      <c r="Z579" s="260">
        <f t="shared" si="16"/>
        <v>14200000</v>
      </c>
      <c r="AA579" s="263">
        <v>6390000</v>
      </c>
      <c r="AB579" s="168">
        <v>44473</v>
      </c>
      <c r="AC579" s="168">
        <v>44476</v>
      </c>
      <c r="AD579" s="168">
        <v>44561</v>
      </c>
      <c r="AE579" s="143">
        <v>120</v>
      </c>
      <c r="AF579" s="143">
        <v>0</v>
      </c>
      <c r="AG579" s="170">
        <v>0</v>
      </c>
      <c r="AH579" s="171" t="s">
        <v>79</v>
      </c>
      <c r="AI579" s="169" t="s">
        <v>79</v>
      </c>
      <c r="AJ579" s="169" t="s">
        <v>79</v>
      </c>
      <c r="AK579" s="169" t="s">
        <v>79</v>
      </c>
      <c r="AL579" s="143" t="s">
        <v>79</v>
      </c>
      <c r="AM579" s="143" t="s">
        <v>79</v>
      </c>
      <c r="AN579" s="143" t="s">
        <v>2610</v>
      </c>
      <c r="AO579" s="143" t="s">
        <v>79</v>
      </c>
      <c r="AP579" s="144">
        <f t="shared" si="17"/>
        <v>0.45</v>
      </c>
      <c r="AQ579" s="35"/>
      <c r="AR579" s="35"/>
      <c r="AS579" s="35"/>
      <c r="AT579" s="35"/>
      <c r="AU579" s="35"/>
      <c r="AV579" s="35"/>
    </row>
    <row r="580" spans="1:48" s="145" customFormat="1" ht="27.95" customHeight="1" x14ac:dyDescent="0.25">
      <c r="A580" s="126" t="s">
        <v>1911</v>
      </c>
      <c r="B580" s="126">
        <v>2021</v>
      </c>
      <c r="C580" s="126" t="s">
        <v>3419</v>
      </c>
      <c r="D580" s="127" t="s">
        <v>3420</v>
      </c>
      <c r="E580" s="128" t="s">
        <v>54</v>
      </c>
      <c r="F580" s="129" t="s">
        <v>27</v>
      </c>
      <c r="G580" s="130" t="s">
        <v>75</v>
      </c>
      <c r="H580" s="131" t="s">
        <v>834</v>
      </c>
      <c r="I580" s="132" t="s">
        <v>49</v>
      </c>
      <c r="J580" s="147" t="s">
        <v>223</v>
      </c>
      <c r="K580" s="133">
        <v>57</v>
      </c>
      <c r="L580" s="134" t="str">
        <f>IF(ISERROR(VLOOKUP(K580,#REF!,2,FALSE))," ",VLOOKUP(K580,#REF!,2,FALSE))</f>
        <v xml:space="preserve"> </v>
      </c>
      <c r="M580" s="134" t="str">
        <f>IF(ISERROR(VLOOKUP(K580,#REF!,3,FALSE))," ",VLOOKUP(K580,#REF!,3,FALSE))</f>
        <v xml:space="preserve"> </v>
      </c>
      <c r="N580" s="135" t="s">
        <v>2553</v>
      </c>
      <c r="O580" s="136">
        <v>0</v>
      </c>
      <c r="P580" s="137" t="s">
        <v>2458</v>
      </c>
      <c r="Q580" s="138" t="s">
        <v>1387</v>
      </c>
      <c r="R580" s="137" t="s">
        <v>295</v>
      </c>
      <c r="S580" s="137" t="s">
        <v>79</v>
      </c>
      <c r="T580" s="139" t="s">
        <v>79</v>
      </c>
      <c r="U580" s="140" t="s">
        <v>79</v>
      </c>
      <c r="V580" s="165">
        <v>7875000</v>
      </c>
      <c r="W580" s="141">
        <v>-2925000</v>
      </c>
      <c r="X580" s="142"/>
      <c r="Y580" s="148"/>
      <c r="Z580" s="260">
        <f t="shared" si="16"/>
        <v>4950000</v>
      </c>
      <c r="AA580" s="263">
        <v>2700000</v>
      </c>
      <c r="AB580" s="168">
        <v>44474</v>
      </c>
      <c r="AC580" s="168">
        <v>44494</v>
      </c>
      <c r="AD580" s="168">
        <v>44561</v>
      </c>
      <c r="AE580" s="143">
        <v>120</v>
      </c>
      <c r="AF580" s="143">
        <v>0</v>
      </c>
      <c r="AG580" s="170">
        <v>0</v>
      </c>
      <c r="AH580" s="171" t="s">
        <v>79</v>
      </c>
      <c r="AI580" s="169" t="s">
        <v>79</v>
      </c>
      <c r="AJ580" s="169" t="s">
        <v>79</v>
      </c>
      <c r="AK580" s="169" t="s">
        <v>79</v>
      </c>
      <c r="AL580" s="143" t="s">
        <v>79</v>
      </c>
      <c r="AM580" s="143" t="s">
        <v>79</v>
      </c>
      <c r="AN580" s="143" t="s">
        <v>2610</v>
      </c>
      <c r="AO580" s="143" t="s">
        <v>79</v>
      </c>
      <c r="AP580" s="144">
        <f t="shared" si="17"/>
        <v>0.54545454545454541</v>
      </c>
      <c r="AQ580" s="35"/>
      <c r="AR580" s="35"/>
      <c r="AS580" s="35"/>
      <c r="AT580" s="35"/>
      <c r="AU580" s="35"/>
      <c r="AV580" s="35"/>
    </row>
    <row r="581" spans="1:48" s="145" customFormat="1" ht="27.95" customHeight="1" x14ac:dyDescent="0.25">
      <c r="A581" s="126" t="s">
        <v>1912</v>
      </c>
      <c r="B581" s="126">
        <v>2021</v>
      </c>
      <c r="C581" s="126" t="s">
        <v>3421</v>
      </c>
      <c r="D581" s="127" t="s">
        <v>3294</v>
      </c>
      <c r="E581" s="128" t="s">
        <v>54</v>
      </c>
      <c r="F581" s="129" t="s">
        <v>27</v>
      </c>
      <c r="G581" s="130" t="s">
        <v>75</v>
      </c>
      <c r="H581" s="131" t="s">
        <v>835</v>
      </c>
      <c r="I581" s="132" t="s">
        <v>49</v>
      </c>
      <c r="J581" s="147" t="s">
        <v>223</v>
      </c>
      <c r="K581" s="133">
        <v>57</v>
      </c>
      <c r="L581" s="134" t="str">
        <f>IF(ISERROR(VLOOKUP(K581,#REF!,2,FALSE))," ",VLOOKUP(K581,#REF!,2,FALSE))</f>
        <v xml:space="preserve"> </v>
      </c>
      <c r="M581" s="134" t="str">
        <f>IF(ISERROR(VLOOKUP(K581,#REF!,3,FALSE))," ",VLOOKUP(K581,#REF!,3,FALSE))</f>
        <v xml:space="preserve"> </v>
      </c>
      <c r="N581" s="135" t="s">
        <v>2563</v>
      </c>
      <c r="O581" s="136">
        <v>0</v>
      </c>
      <c r="P581" s="137" t="s">
        <v>2121</v>
      </c>
      <c r="Q581" s="138" t="s">
        <v>1047</v>
      </c>
      <c r="R581" s="137" t="s">
        <v>295</v>
      </c>
      <c r="S581" s="137" t="s">
        <v>79</v>
      </c>
      <c r="T581" s="139" t="s">
        <v>79</v>
      </c>
      <c r="U581" s="140" t="s">
        <v>79</v>
      </c>
      <c r="V581" s="165">
        <v>25520000</v>
      </c>
      <c r="W581" s="141">
        <v>0</v>
      </c>
      <c r="X581" s="142"/>
      <c r="Y581" s="148"/>
      <c r="Z581" s="260">
        <f t="shared" si="16"/>
        <v>25520000</v>
      </c>
      <c r="AA581" s="263">
        <v>10633333</v>
      </c>
      <c r="AB581" s="168">
        <v>44470</v>
      </c>
      <c r="AC581" s="168">
        <v>44480</v>
      </c>
      <c r="AD581" s="168">
        <v>44561</v>
      </c>
      <c r="AE581" s="143">
        <v>120</v>
      </c>
      <c r="AF581" s="143">
        <v>0</v>
      </c>
      <c r="AG581" s="170">
        <v>0</v>
      </c>
      <c r="AH581" s="171" t="s">
        <v>79</v>
      </c>
      <c r="AI581" s="169" t="s">
        <v>79</v>
      </c>
      <c r="AJ581" s="169" t="s">
        <v>79</v>
      </c>
      <c r="AK581" s="169" t="s">
        <v>79</v>
      </c>
      <c r="AL581" s="143" t="s">
        <v>79</v>
      </c>
      <c r="AM581" s="143" t="s">
        <v>79</v>
      </c>
      <c r="AN581" s="143" t="s">
        <v>2610</v>
      </c>
      <c r="AO581" s="143" t="s">
        <v>79</v>
      </c>
      <c r="AP581" s="144">
        <f t="shared" si="17"/>
        <v>0.41666665360501565</v>
      </c>
      <c r="AQ581" s="35"/>
      <c r="AR581" s="35"/>
      <c r="AS581" s="35"/>
      <c r="AT581" s="35"/>
      <c r="AU581" s="35"/>
      <c r="AV581" s="35"/>
    </row>
    <row r="582" spans="1:48" s="145" customFormat="1" ht="27.95" customHeight="1" x14ac:dyDescent="0.25">
      <c r="A582" s="126" t="s">
        <v>1913</v>
      </c>
      <c r="B582" s="126">
        <v>2021</v>
      </c>
      <c r="C582" s="126" t="s">
        <v>3422</v>
      </c>
      <c r="D582" s="127" t="s">
        <v>3423</v>
      </c>
      <c r="E582" s="128" t="s">
        <v>52</v>
      </c>
      <c r="F582" s="129" t="s">
        <v>53</v>
      </c>
      <c r="G582" s="130" t="s">
        <v>75</v>
      </c>
      <c r="H582" s="131" t="s">
        <v>836</v>
      </c>
      <c r="I582" s="132" t="s">
        <v>49</v>
      </c>
      <c r="J582" s="147" t="s">
        <v>223</v>
      </c>
      <c r="K582" s="133">
        <v>49</v>
      </c>
      <c r="L582" s="134" t="str">
        <f>IF(ISERROR(VLOOKUP(K582,#REF!,2,FALSE))," ",VLOOKUP(K582,#REF!,2,FALSE))</f>
        <v xml:space="preserve"> </v>
      </c>
      <c r="M582" s="134" t="str">
        <f>IF(ISERROR(VLOOKUP(K582,#REF!,3,FALSE))," ",VLOOKUP(K582,#REF!,3,FALSE))</f>
        <v xml:space="preserve"> </v>
      </c>
      <c r="N582" s="135" t="s">
        <v>2565</v>
      </c>
      <c r="O582" s="136">
        <v>6</v>
      </c>
      <c r="P582" s="137" t="s">
        <v>2459</v>
      </c>
      <c r="Q582" s="138" t="s">
        <v>1388</v>
      </c>
      <c r="R582" s="137" t="s">
        <v>296</v>
      </c>
      <c r="S582" s="137" t="s">
        <v>79</v>
      </c>
      <c r="T582" s="139" t="s">
        <v>79</v>
      </c>
      <c r="U582" s="140" t="s">
        <v>79</v>
      </c>
      <c r="V582" s="165">
        <v>100000000</v>
      </c>
      <c r="W582" s="141">
        <v>0</v>
      </c>
      <c r="X582" s="142"/>
      <c r="Y582" s="148"/>
      <c r="Z582" s="260">
        <f t="shared" si="16"/>
        <v>100000000</v>
      </c>
      <c r="AA582" s="263">
        <v>0</v>
      </c>
      <c r="AB582" s="168">
        <v>44469</v>
      </c>
      <c r="AC582" s="168">
        <v>44474</v>
      </c>
      <c r="AD582" s="168">
        <v>44746</v>
      </c>
      <c r="AE582" s="143">
        <v>270</v>
      </c>
      <c r="AF582" s="143">
        <v>0</v>
      </c>
      <c r="AG582" s="170">
        <v>0</v>
      </c>
      <c r="AH582" s="171" t="s">
        <v>79</v>
      </c>
      <c r="AI582" s="169" t="s">
        <v>79</v>
      </c>
      <c r="AJ582" s="169" t="s">
        <v>79</v>
      </c>
      <c r="AK582" s="169" t="s">
        <v>79</v>
      </c>
      <c r="AL582" s="143" t="s">
        <v>79</v>
      </c>
      <c r="AM582" s="143" t="s">
        <v>2610</v>
      </c>
      <c r="AN582" s="143" t="s">
        <v>79</v>
      </c>
      <c r="AO582" s="143" t="s">
        <v>79</v>
      </c>
      <c r="AP582" s="144">
        <f t="shared" si="17"/>
        <v>0</v>
      </c>
      <c r="AQ582" s="35"/>
      <c r="AR582" s="35"/>
      <c r="AS582" s="35"/>
      <c r="AT582" s="35"/>
      <c r="AU582" s="35"/>
      <c r="AV582" s="35"/>
    </row>
    <row r="583" spans="1:48" s="145" customFormat="1" ht="27.95" customHeight="1" x14ac:dyDescent="0.25">
      <c r="A583" s="126" t="s">
        <v>1914</v>
      </c>
      <c r="B583" s="126">
        <v>2021</v>
      </c>
      <c r="C583" s="126" t="s">
        <v>3424</v>
      </c>
      <c r="D583" s="127" t="s">
        <v>3425</v>
      </c>
      <c r="E583" s="128" t="s">
        <v>54</v>
      </c>
      <c r="F583" s="129" t="s">
        <v>27</v>
      </c>
      <c r="G583" s="130" t="s">
        <v>75</v>
      </c>
      <c r="H583" s="131" t="s">
        <v>837</v>
      </c>
      <c r="I583" s="132" t="s">
        <v>49</v>
      </c>
      <c r="J583" s="147" t="s">
        <v>223</v>
      </c>
      <c r="K583" s="133">
        <v>57</v>
      </c>
      <c r="L583" s="134" t="str">
        <f>IF(ISERROR(VLOOKUP(K583,#REF!,2,FALSE))," ",VLOOKUP(K583,#REF!,2,FALSE))</f>
        <v xml:space="preserve"> </v>
      </c>
      <c r="M583" s="134" t="str">
        <f>IF(ISERROR(VLOOKUP(K583,#REF!,3,FALSE))," ",VLOOKUP(K583,#REF!,3,FALSE))</f>
        <v xml:space="preserve"> </v>
      </c>
      <c r="N583" s="135" t="s">
        <v>2553</v>
      </c>
      <c r="O583" s="136">
        <v>0</v>
      </c>
      <c r="P583" s="137" t="s">
        <v>2460</v>
      </c>
      <c r="Q583" s="138" t="s">
        <v>1389</v>
      </c>
      <c r="R583" s="137" t="s">
        <v>295</v>
      </c>
      <c r="S583" s="137" t="s">
        <v>79</v>
      </c>
      <c r="T583" s="139" t="s">
        <v>79</v>
      </c>
      <c r="U583" s="140" t="s">
        <v>79</v>
      </c>
      <c r="V583" s="165">
        <v>28710000</v>
      </c>
      <c r="W583" s="141">
        <v>-7443333</v>
      </c>
      <c r="X583" s="142"/>
      <c r="Y583" s="148"/>
      <c r="Z583" s="260">
        <f t="shared" si="16"/>
        <v>21266667</v>
      </c>
      <c r="AA583" s="263">
        <v>11909333</v>
      </c>
      <c r="AB583" s="168">
        <v>44470</v>
      </c>
      <c r="AC583" s="168">
        <v>44474</v>
      </c>
      <c r="AD583" s="168">
        <v>44575</v>
      </c>
      <c r="AE583" s="143">
        <v>135</v>
      </c>
      <c r="AF583" s="143">
        <v>0</v>
      </c>
      <c r="AG583" s="170">
        <v>14</v>
      </c>
      <c r="AH583" s="171" t="s">
        <v>79</v>
      </c>
      <c r="AI583" s="169" t="s">
        <v>79</v>
      </c>
      <c r="AJ583" s="169" t="s">
        <v>79</v>
      </c>
      <c r="AK583" s="169" t="s">
        <v>79</v>
      </c>
      <c r="AL583" s="143" t="s">
        <v>79</v>
      </c>
      <c r="AM583" s="143" t="s">
        <v>79</v>
      </c>
      <c r="AN583" s="143" t="s">
        <v>2610</v>
      </c>
      <c r="AO583" s="143" t="s">
        <v>79</v>
      </c>
      <c r="AP583" s="144">
        <f t="shared" si="17"/>
        <v>0.55999997554858971</v>
      </c>
      <c r="AQ583" s="35"/>
      <c r="AR583" s="35"/>
      <c r="AS583" s="35"/>
      <c r="AT583" s="35"/>
      <c r="AU583" s="35"/>
      <c r="AV583" s="35"/>
    </row>
    <row r="584" spans="1:48" s="145" customFormat="1" ht="27.95" customHeight="1" x14ac:dyDescent="0.25">
      <c r="A584" s="126" t="s">
        <v>1915</v>
      </c>
      <c r="B584" s="126">
        <v>2021</v>
      </c>
      <c r="C584" s="126" t="s">
        <v>3426</v>
      </c>
      <c r="D584" s="127" t="s">
        <v>3427</v>
      </c>
      <c r="E584" s="128" t="s">
        <v>40</v>
      </c>
      <c r="F584" s="129" t="s">
        <v>53</v>
      </c>
      <c r="G584" s="130" t="s">
        <v>58</v>
      </c>
      <c r="H584" s="131" t="s">
        <v>838</v>
      </c>
      <c r="I584" s="132" t="s">
        <v>49</v>
      </c>
      <c r="J584" s="147" t="s">
        <v>223</v>
      </c>
      <c r="K584" s="133">
        <v>20</v>
      </c>
      <c r="L584" s="134" t="str">
        <f>IF(ISERROR(VLOOKUP(K584,#REF!,2,FALSE))," ",VLOOKUP(K584,#REF!,2,FALSE))</f>
        <v xml:space="preserve"> </v>
      </c>
      <c r="M584" s="134" t="str">
        <f>IF(ISERROR(VLOOKUP(K584,#REF!,3,FALSE))," ",VLOOKUP(K584,#REF!,3,FALSE))</f>
        <v xml:space="preserve"> </v>
      </c>
      <c r="N584" s="135" t="s">
        <v>2584</v>
      </c>
      <c r="O584" s="136">
        <v>12</v>
      </c>
      <c r="P584" s="137" t="s">
        <v>2461</v>
      </c>
      <c r="Q584" s="138" t="s">
        <v>1390</v>
      </c>
      <c r="R584" s="137" t="s">
        <v>296</v>
      </c>
      <c r="S584" s="137" t="s">
        <v>79</v>
      </c>
      <c r="T584" s="139" t="s">
        <v>79</v>
      </c>
      <c r="U584" s="140" t="s">
        <v>79</v>
      </c>
      <c r="V584" s="165">
        <v>205733567</v>
      </c>
      <c r="W584" s="141">
        <v>0</v>
      </c>
      <c r="X584" s="142"/>
      <c r="Y584" s="148"/>
      <c r="Z584" s="260">
        <f t="shared" si="16"/>
        <v>205733567</v>
      </c>
      <c r="AA584" s="263">
        <v>0</v>
      </c>
      <c r="AB584" s="168">
        <v>44469</v>
      </c>
      <c r="AC584" s="168">
        <v>44488</v>
      </c>
      <c r="AD584" s="168">
        <v>44652</v>
      </c>
      <c r="AE584" s="143">
        <v>45</v>
      </c>
      <c r="AF584" s="143">
        <v>0</v>
      </c>
      <c r="AG584" s="170">
        <v>0</v>
      </c>
      <c r="AH584" s="171" t="s">
        <v>79</v>
      </c>
      <c r="AI584" s="169" t="s">
        <v>79</v>
      </c>
      <c r="AJ584" s="169" t="s">
        <v>79</v>
      </c>
      <c r="AK584" s="169" t="s">
        <v>79</v>
      </c>
      <c r="AL584" s="143" t="s">
        <v>79</v>
      </c>
      <c r="AM584" s="143" t="s">
        <v>79</v>
      </c>
      <c r="AN584" s="143" t="s">
        <v>2610</v>
      </c>
      <c r="AO584" s="143" t="s">
        <v>79</v>
      </c>
      <c r="AP584" s="144">
        <f t="shared" si="17"/>
        <v>0</v>
      </c>
      <c r="AQ584" s="35"/>
      <c r="AR584" s="35"/>
      <c r="AS584" s="35"/>
      <c r="AT584" s="35"/>
      <c r="AU584" s="35"/>
      <c r="AV584" s="35"/>
    </row>
    <row r="585" spans="1:48" s="145" customFormat="1" ht="27.95" customHeight="1" x14ac:dyDescent="0.25">
      <c r="A585" s="126" t="s">
        <v>1916</v>
      </c>
      <c r="B585" s="126">
        <v>2021</v>
      </c>
      <c r="C585" s="126" t="s">
        <v>3428</v>
      </c>
      <c r="D585" s="127" t="s">
        <v>3429</v>
      </c>
      <c r="E585" s="128" t="s">
        <v>54</v>
      </c>
      <c r="F585" s="129" t="s">
        <v>27</v>
      </c>
      <c r="G585" s="130" t="s">
        <v>75</v>
      </c>
      <c r="H585" s="131" t="s">
        <v>839</v>
      </c>
      <c r="I585" s="132" t="s">
        <v>49</v>
      </c>
      <c r="J585" s="147" t="s">
        <v>223</v>
      </c>
      <c r="K585" s="133">
        <v>33</v>
      </c>
      <c r="L585" s="134" t="str">
        <f>IF(ISERROR(VLOOKUP(K585,#REF!,2,FALSE))," ",VLOOKUP(K585,#REF!,2,FALSE))</f>
        <v xml:space="preserve"> </v>
      </c>
      <c r="M585" s="134" t="str">
        <f>IF(ISERROR(VLOOKUP(K585,#REF!,3,FALSE))," ",VLOOKUP(K585,#REF!,3,FALSE))</f>
        <v xml:space="preserve"> </v>
      </c>
      <c r="N585" s="135" t="s">
        <v>2577</v>
      </c>
      <c r="O585" s="136">
        <v>0</v>
      </c>
      <c r="P585" s="137" t="s">
        <v>2462</v>
      </c>
      <c r="Q585" s="138" t="s">
        <v>1391</v>
      </c>
      <c r="R585" s="137" t="s">
        <v>295</v>
      </c>
      <c r="S585" s="137" t="s">
        <v>79</v>
      </c>
      <c r="T585" s="139" t="s">
        <v>79</v>
      </c>
      <c r="U585" s="140" t="s">
        <v>79</v>
      </c>
      <c r="V585" s="165">
        <v>7647500</v>
      </c>
      <c r="W585" s="141">
        <v>0</v>
      </c>
      <c r="X585" s="142"/>
      <c r="Y585" s="148"/>
      <c r="Z585" s="260">
        <f t="shared" si="16"/>
        <v>7647500</v>
      </c>
      <c r="AA585" s="263">
        <v>6846333</v>
      </c>
      <c r="AB585" s="168">
        <v>44477</v>
      </c>
      <c r="AC585" s="168">
        <v>44483</v>
      </c>
      <c r="AD585" s="168">
        <v>44561</v>
      </c>
      <c r="AE585" s="143">
        <v>90</v>
      </c>
      <c r="AF585" s="143">
        <v>0</v>
      </c>
      <c r="AG585" s="170">
        <v>0</v>
      </c>
      <c r="AH585" s="171" t="s">
        <v>79</v>
      </c>
      <c r="AI585" s="169" t="s">
        <v>79</v>
      </c>
      <c r="AJ585" s="169" t="s">
        <v>79</v>
      </c>
      <c r="AK585" s="169" t="s">
        <v>79</v>
      </c>
      <c r="AL585" s="143" t="s">
        <v>79</v>
      </c>
      <c r="AM585" s="143" t="s">
        <v>79</v>
      </c>
      <c r="AN585" s="143" t="s">
        <v>2610</v>
      </c>
      <c r="AO585" s="143" t="s">
        <v>79</v>
      </c>
      <c r="AP585" s="144">
        <f t="shared" si="17"/>
        <v>0.89523805165086634</v>
      </c>
      <c r="AQ585" s="35"/>
      <c r="AR585" s="35"/>
      <c r="AS585" s="35"/>
      <c r="AT585" s="35"/>
      <c r="AU585" s="35"/>
      <c r="AV585" s="35"/>
    </row>
    <row r="586" spans="1:48" s="145" customFormat="1" ht="27.95" customHeight="1" x14ac:dyDescent="0.25">
      <c r="A586" s="126" t="s">
        <v>1916</v>
      </c>
      <c r="B586" s="126">
        <v>2021</v>
      </c>
      <c r="C586" s="126" t="s">
        <v>3428</v>
      </c>
      <c r="D586" s="127" t="s">
        <v>3429</v>
      </c>
      <c r="E586" s="128" t="s">
        <v>54</v>
      </c>
      <c r="F586" s="129" t="s">
        <v>27</v>
      </c>
      <c r="G586" s="130" t="s">
        <v>75</v>
      </c>
      <c r="H586" s="131" t="s">
        <v>839</v>
      </c>
      <c r="I586" s="132" t="s">
        <v>49</v>
      </c>
      <c r="J586" s="147" t="s">
        <v>223</v>
      </c>
      <c r="K586" s="133">
        <v>27</v>
      </c>
      <c r="L586" s="134" t="str">
        <f>IF(ISERROR(VLOOKUP(K586,#REF!,2,FALSE))," ",VLOOKUP(K586,#REF!,2,FALSE))</f>
        <v xml:space="preserve"> </v>
      </c>
      <c r="M586" s="134" t="str">
        <f>IF(ISERROR(VLOOKUP(K586,#REF!,3,FALSE))," ",VLOOKUP(K586,#REF!,3,FALSE))</f>
        <v xml:space="preserve"> </v>
      </c>
      <c r="N586" s="135" t="s">
        <v>2569</v>
      </c>
      <c r="O586" s="180">
        <v>0</v>
      </c>
      <c r="P586" s="137" t="s">
        <v>2462</v>
      </c>
      <c r="Q586" s="138" t="s">
        <v>1391</v>
      </c>
      <c r="R586" s="137" t="s">
        <v>295</v>
      </c>
      <c r="S586" s="137" t="s">
        <v>79</v>
      </c>
      <c r="T586" s="139" t="s">
        <v>79</v>
      </c>
      <c r="U586" s="140" t="s">
        <v>79</v>
      </c>
      <c r="V586" s="165">
        <v>7647500</v>
      </c>
      <c r="W586" s="141">
        <v>0</v>
      </c>
      <c r="X586" s="142"/>
      <c r="Y586" s="148"/>
      <c r="Z586" s="260">
        <f t="shared" si="16"/>
        <v>7647500</v>
      </c>
      <c r="AA586" s="263">
        <v>0</v>
      </c>
      <c r="AB586" s="168">
        <v>44477</v>
      </c>
      <c r="AC586" s="168">
        <v>44483</v>
      </c>
      <c r="AD586" s="168">
        <v>44561</v>
      </c>
      <c r="AE586" s="143">
        <v>90</v>
      </c>
      <c r="AF586" s="143">
        <v>0</v>
      </c>
      <c r="AG586" s="170">
        <v>0</v>
      </c>
      <c r="AH586" s="171" t="s">
        <v>79</v>
      </c>
      <c r="AI586" s="169" t="s">
        <v>79</v>
      </c>
      <c r="AJ586" s="169" t="s">
        <v>79</v>
      </c>
      <c r="AK586" s="169" t="s">
        <v>79</v>
      </c>
      <c r="AL586" s="143" t="s">
        <v>79</v>
      </c>
      <c r="AM586" s="143" t="s">
        <v>79</v>
      </c>
      <c r="AN586" s="143" t="s">
        <v>2610</v>
      </c>
      <c r="AO586" s="143" t="s">
        <v>79</v>
      </c>
      <c r="AP586" s="144">
        <f t="shared" si="17"/>
        <v>0</v>
      </c>
      <c r="AQ586" s="35"/>
      <c r="AR586" s="35"/>
      <c r="AS586" s="35"/>
      <c r="AT586" s="35"/>
      <c r="AU586" s="35"/>
      <c r="AV586" s="35"/>
    </row>
    <row r="587" spans="1:48" s="145" customFormat="1" ht="27.95" customHeight="1" x14ac:dyDescent="0.25">
      <c r="A587" s="126" t="s">
        <v>1917</v>
      </c>
      <c r="B587" s="126">
        <v>2021</v>
      </c>
      <c r="C587" s="126" t="s">
        <v>3430</v>
      </c>
      <c r="D587" s="127" t="s">
        <v>3431</v>
      </c>
      <c r="E587" s="128" t="s">
        <v>52</v>
      </c>
      <c r="F587" s="129" t="s">
        <v>50</v>
      </c>
      <c r="G587" s="130" t="s">
        <v>79</v>
      </c>
      <c r="H587" s="131" t="s">
        <v>840</v>
      </c>
      <c r="I587" s="132" t="s">
        <v>48</v>
      </c>
      <c r="J587" s="147" t="s">
        <v>223</v>
      </c>
      <c r="K587" s="133" t="s">
        <v>79</v>
      </c>
      <c r="L587" s="134" t="str">
        <f>IF(ISERROR(VLOOKUP(K587,#REF!,2,FALSE))," ",VLOOKUP(K587,#REF!,2,FALSE))</f>
        <v xml:space="preserve"> </v>
      </c>
      <c r="M587" s="134" t="str">
        <f>IF(ISERROR(VLOOKUP(K587,#REF!,3,FALSE))," ",VLOOKUP(K587,#REF!,3,FALSE))</f>
        <v xml:space="preserve"> </v>
      </c>
      <c r="N587" s="135" t="s">
        <v>2600</v>
      </c>
      <c r="O587" s="136">
        <v>1</v>
      </c>
      <c r="P587" s="137" t="s">
        <v>2463</v>
      </c>
      <c r="Q587" s="138" t="s">
        <v>1392</v>
      </c>
      <c r="R587" s="137" t="s">
        <v>295</v>
      </c>
      <c r="S587" s="137" t="s">
        <v>79</v>
      </c>
      <c r="T587" s="139" t="s">
        <v>79</v>
      </c>
      <c r="U587" s="140" t="s">
        <v>79</v>
      </c>
      <c r="V587" s="165">
        <v>4791357</v>
      </c>
      <c r="W587" s="141">
        <v>0</v>
      </c>
      <c r="X587" s="142"/>
      <c r="Y587" s="148"/>
      <c r="Z587" s="260">
        <f t="shared" si="16"/>
        <v>4791357</v>
      </c>
      <c r="AA587" s="263">
        <v>4791357</v>
      </c>
      <c r="AB587" s="168">
        <v>44476</v>
      </c>
      <c r="AC587" s="168">
        <v>44484</v>
      </c>
      <c r="AD587" s="168">
        <v>44544</v>
      </c>
      <c r="AE587" s="143">
        <v>60</v>
      </c>
      <c r="AF587" s="143">
        <v>0</v>
      </c>
      <c r="AG587" s="170">
        <v>0</v>
      </c>
      <c r="AH587" s="171" t="s">
        <v>79</v>
      </c>
      <c r="AI587" s="169" t="s">
        <v>79</v>
      </c>
      <c r="AJ587" s="169" t="s">
        <v>79</v>
      </c>
      <c r="AK587" s="169" t="s">
        <v>79</v>
      </c>
      <c r="AL587" s="143" t="s">
        <v>79</v>
      </c>
      <c r="AM587" s="143" t="s">
        <v>79</v>
      </c>
      <c r="AN587" s="143" t="s">
        <v>2610</v>
      </c>
      <c r="AO587" s="143" t="s">
        <v>79</v>
      </c>
      <c r="AP587" s="144">
        <f t="shared" si="17"/>
        <v>1</v>
      </c>
      <c r="AQ587" s="35"/>
      <c r="AR587" s="35"/>
      <c r="AS587" s="35"/>
      <c r="AT587" s="35"/>
      <c r="AU587" s="35"/>
      <c r="AV587" s="35"/>
    </row>
    <row r="588" spans="1:48" s="145" customFormat="1" ht="27.95" customHeight="1" x14ac:dyDescent="0.25">
      <c r="A588" s="126" t="s">
        <v>1918</v>
      </c>
      <c r="B588" s="126">
        <v>2020</v>
      </c>
      <c r="C588" s="126" t="s">
        <v>3432</v>
      </c>
      <c r="D588" s="127" t="s">
        <v>3433</v>
      </c>
      <c r="E588" s="128" t="s">
        <v>54</v>
      </c>
      <c r="F588" s="129" t="s">
        <v>27</v>
      </c>
      <c r="G588" s="130" t="s">
        <v>75</v>
      </c>
      <c r="H588" s="131" t="s">
        <v>841</v>
      </c>
      <c r="I588" s="132" t="s">
        <v>49</v>
      </c>
      <c r="J588" s="147" t="s">
        <v>223</v>
      </c>
      <c r="K588" s="133">
        <v>57</v>
      </c>
      <c r="L588" s="134" t="str">
        <f>IF(ISERROR(VLOOKUP(K588,#REF!,2,FALSE))," ",VLOOKUP(K588,#REF!,2,FALSE))</f>
        <v xml:space="preserve"> </v>
      </c>
      <c r="M588" s="134" t="str">
        <f>IF(ISERROR(VLOOKUP(K588,#REF!,3,FALSE))," ",VLOOKUP(K588,#REF!,3,FALSE))</f>
        <v xml:space="preserve"> </v>
      </c>
      <c r="N588" s="135" t="s">
        <v>2553</v>
      </c>
      <c r="O588" s="136">
        <v>0</v>
      </c>
      <c r="P588" s="137" t="s">
        <v>2464</v>
      </c>
      <c r="Q588" s="138" t="s">
        <v>1393</v>
      </c>
      <c r="R588" s="137" t="s">
        <v>296</v>
      </c>
      <c r="S588" s="137" t="s">
        <v>79</v>
      </c>
      <c r="T588" s="139" t="s">
        <v>79</v>
      </c>
      <c r="U588" s="140" t="s">
        <v>79</v>
      </c>
      <c r="V588" s="166">
        <v>0</v>
      </c>
      <c r="W588" s="141">
        <v>0</v>
      </c>
      <c r="X588" s="142">
        <v>1</v>
      </c>
      <c r="Y588" s="148">
        <v>85944656</v>
      </c>
      <c r="Z588" s="260">
        <f t="shared" si="16"/>
        <v>85944656</v>
      </c>
      <c r="AA588" s="263">
        <v>85944656</v>
      </c>
      <c r="AB588" s="168">
        <v>44148</v>
      </c>
      <c r="AC588" s="168">
        <v>44489</v>
      </c>
      <c r="AD588" s="168">
        <v>44670</v>
      </c>
      <c r="AE588" s="143">
        <v>108</v>
      </c>
      <c r="AF588" s="143">
        <v>1</v>
      </c>
      <c r="AG588" s="170">
        <v>180</v>
      </c>
      <c r="AH588" s="171" t="s">
        <v>79</v>
      </c>
      <c r="AI588" s="169" t="s">
        <v>79</v>
      </c>
      <c r="AJ588" s="169" t="s">
        <v>79</v>
      </c>
      <c r="AK588" s="169" t="s">
        <v>79</v>
      </c>
      <c r="AL588" s="143" t="s">
        <v>79</v>
      </c>
      <c r="AM588" s="143" t="s">
        <v>2610</v>
      </c>
      <c r="AN588" s="143" t="s">
        <v>79</v>
      </c>
      <c r="AO588" s="143" t="s">
        <v>79</v>
      </c>
      <c r="AP588" s="144">
        <f t="shared" si="17"/>
        <v>1</v>
      </c>
      <c r="AQ588" s="35"/>
      <c r="AR588" s="35"/>
      <c r="AS588" s="35"/>
      <c r="AT588" s="35"/>
      <c r="AU588" s="35"/>
      <c r="AV588" s="35"/>
    </row>
    <row r="589" spans="1:48" s="145" customFormat="1" ht="27.95" customHeight="1" x14ac:dyDescent="0.25">
      <c r="A589" s="126" t="s">
        <v>1919</v>
      </c>
      <c r="B589" s="126">
        <v>2021</v>
      </c>
      <c r="C589" s="126" t="s">
        <v>3432</v>
      </c>
      <c r="D589" s="127" t="s">
        <v>3433</v>
      </c>
      <c r="E589" s="128" t="s">
        <v>54</v>
      </c>
      <c r="F589" s="129" t="s">
        <v>27</v>
      </c>
      <c r="G589" s="130" t="s">
        <v>75</v>
      </c>
      <c r="H589" s="131" t="s">
        <v>842</v>
      </c>
      <c r="I589" s="132" t="s">
        <v>49</v>
      </c>
      <c r="J589" s="147" t="s">
        <v>223</v>
      </c>
      <c r="K589" s="133">
        <v>20</v>
      </c>
      <c r="L589" s="134" t="str">
        <f>IF(ISERROR(VLOOKUP(K589,#REF!,2,FALSE))," ",VLOOKUP(K589,#REF!,2,FALSE))</f>
        <v xml:space="preserve"> </v>
      </c>
      <c r="M589" s="134" t="str">
        <f>IF(ISERROR(VLOOKUP(K589,#REF!,3,FALSE))," ",VLOOKUP(K589,#REF!,3,FALSE))</f>
        <v xml:space="preserve"> </v>
      </c>
      <c r="N589" s="135" t="s">
        <v>2584</v>
      </c>
      <c r="O589" s="136">
        <v>0</v>
      </c>
      <c r="P589" s="137" t="s">
        <v>2465</v>
      </c>
      <c r="Q589" s="138" t="s">
        <v>1394</v>
      </c>
      <c r="R589" s="137" t="s">
        <v>295</v>
      </c>
      <c r="S589" s="137" t="s">
        <v>79</v>
      </c>
      <c r="T589" s="139" t="s">
        <v>79</v>
      </c>
      <c r="U589" s="140" t="s">
        <v>79</v>
      </c>
      <c r="V589" s="165">
        <v>16344000</v>
      </c>
      <c r="W589" s="141">
        <v>0</v>
      </c>
      <c r="X589" s="142"/>
      <c r="Y589" s="148"/>
      <c r="Z589" s="260">
        <f t="shared" si="16"/>
        <v>16344000</v>
      </c>
      <c r="AA589" s="263">
        <v>3722800</v>
      </c>
      <c r="AB589" s="168">
        <v>44480</v>
      </c>
      <c r="AC589" s="168">
        <v>44489</v>
      </c>
      <c r="AD589" s="168">
        <v>44670</v>
      </c>
      <c r="AE589" s="143">
        <v>180</v>
      </c>
      <c r="AF589" s="143">
        <v>0</v>
      </c>
      <c r="AG589" s="170">
        <v>0</v>
      </c>
      <c r="AH589" s="171" t="s">
        <v>79</v>
      </c>
      <c r="AI589" s="169" t="s">
        <v>79</v>
      </c>
      <c r="AJ589" s="169" t="s">
        <v>79</v>
      </c>
      <c r="AK589" s="169" t="s">
        <v>79</v>
      </c>
      <c r="AL589" s="143" t="s">
        <v>79</v>
      </c>
      <c r="AM589" s="143" t="s">
        <v>2610</v>
      </c>
      <c r="AN589" s="143" t="s">
        <v>79</v>
      </c>
      <c r="AO589" s="143" t="s">
        <v>79</v>
      </c>
      <c r="AP589" s="144">
        <f t="shared" si="17"/>
        <v>0.22777777777777777</v>
      </c>
      <c r="AQ589" s="35"/>
      <c r="AR589" s="35"/>
      <c r="AS589" s="35"/>
      <c r="AT589" s="35"/>
      <c r="AU589" s="35"/>
      <c r="AV589" s="35"/>
    </row>
    <row r="590" spans="1:48" s="145" customFormat="1" ht="27.95" customHeight="1" x14ac:dyDescent="0.25">
      <c r="A590" s="126" t="s">
        <v>1920</v>
      </c>
      <c r="B590" s="126">
        <v>2021</v>
      </c>
      <c r="C590" s="126" t="s">
        <v>3434</v>
      </c>
      <c r="D590" s="127" t="s">
        <v>3435</v>
      </c>
      <c r="E590" s="128" t="s">
        <v>54</v>
      </c>
      <c r="F590" s="129" t="s">
        <v>27</v>
      </c>
      <c r="G590" s="130" t="s">
        <v>75</v>
      </c>
      <c r="H590" s="131" t="s">
        <v>843</v>
      </c>
      <c r="I590" s="132" t="s">
        <v>49</v>
      </c>
      <c r="J590" s="147" t="s">
        <v>223</v>
      </c>
      <c r="K590" s="133">
        <v>20</v>
      </c>
      <c r="L590" s="134" t="str">
        <f>IF(ISERROR(VLOOKUP(K590,#REF!,2,FALSE))," ",VLOOKUP(K590,#REF!,2,FALSE))</f>
        <v xml:space="preserve"> </v>
      </c>
      <c r="M590" s="134" t="str">
        <f>IF(ISERROR(VLOOKUP(K590,#REF!,3,FALSE))," ",VLOOKUP(K590,#REF!,3,FALSE))</f>
        <v xml:space="preserve"> </v>
      </c>
      <c r="N590" s="135" t="s">
        <v>2584</v>
      </c>
      <c r="O590" s="136">
        <v>0</v>
      </c>
      <c r="P590" s="137" t="s">
        <v>2466</v>
      </c>
      <c r="Q590" s="138" t="s">
        <v>1395</v>
      </c>
      <c r="R590" s="137" t="s">
        <v>295</v>
      </c>
      <c r="S590" s="137" t="s">
        <v>79</v>
      </c>
      <c r="T590" s="139" t="s">
        <v>79</v>
      </c>
      <c r="U590" s="140" t="s">
        <v>79</v>
      </c>
      <c r="V590" s="165">
        <v>16344000</v>
      </c>
      <c r="W590" s="141">
        <v>0</v>
      </c>
      <c r="X590" s="142"/>
      <c r="Y590" s="148"/>
      <c r="Z590" s="260">
        <f t="shared" ref="Z590:Z653" si="18">+V590+W590+Y590</f>
        <v>16344000</v>
      </c>
      <c r="AA590" s="263">
        <v>3722800</v>
      </c>
      <c r="AB590" s="168">
        <v>44484</v>
      </c>
      <c r="AC590" s="168">
        <v>44489</v>
      </c>
      <c r="AD590" s="168">
        <v>44670</v>
      </c>
      <c r="AE590" s="143">
        <v>180</v>
      </c>
      <c r="AF590" s="143">
        <v>0</v>
      </c>
      <c r="AG590" s="170">
        <v>0</v>
      </c>
      <c r="AH590" s="171" t="s">
        <v>79</v>
      </c>
      <c r="AI590" s="169" t="s">
        <v>79</v>
      </c>
      <c r="AJ590" s="169" t="s">
        <v>79</v>
      </c>
      <c r="AK590" s="169" t="s">
        <v>79</v>
      </c>
      <c r="AL590" s="143" t="s">
        <v>79</v>
      </c>
      <c r="AM590" s="143" t="s">
        <v>2610</v>
      </c>
      <c r="AN590" s="143" t="s">
        <v>79</v>
      </c>
      <c r="AO590" s="143" t="s">
        <v>79</v>
      </c>
      <c r="AP590" s="144">
        <f t="shared" ref="AP590:AP653" si="19">IF(ISERROR(AA590/Z590),"-",(AA590/Z590))</f>
        <v>0.22777777777777777</v>
      </c>
      <c r="AQ590" s="35"/>
      <c r="AR590" s="35"/>
      <c r="AS590" s="35"/>
      <c r="AT590" s="35"/>
      <c r="AU590" s="35"/>
      <c r="AV590" s="35"/>
    </row>
    <row r="591" spans="1:48" s="145" customFormat="1" ht="27.95" customHeight="1" x14ac:dyDescent="0.25">
      <c r="A591" s="126" t="s">
        <v>1921</v>
      </c>
      <c r="B591" s="126">
        <v>2021</v>
      </c>
      <c r="C591" s="126" t="s">
        <v>3436</v>
      </c>
      <c r="D591" s="127" t="s">
        <v>3437</v>
      </c>
      <c r="E591" s="128" t="s">
        <v>54</v>
      </c>
      <c r="F591" s="129" t="s">
        <v>27</v>
      </c>
      <c r="G591" s="130" t="s">
        <v>75</v>
      </c>
      <c r="H591" s="131" t="s">
        <v>844</v>
      </c>
      <c r="I591" s="132" t="s">
        <v>49</v>
      </c>
      <c r="J591" s="147" t="s">
        <v>223</v>
      </c>
      <c r="K591" s="133">
        <v>20</v>
      </c>
      <c r="L591" s="134" t="str">
        <f>IF(ISERROR(VLOOKUP(K591,#REF!,2,FALSE))," ",VLOOKUP(K591,#REF!,2,FALSE))</f>
        <v xml:space="preserve"> </v>
      </c>
      <c r="M591" s="134" t="str">
        <f>IF(ISERROR(VLOOKUP(K591,#REF!,3,FALSE))," ",VLOOKUP(K591,#REF!,3,FALSE))</f>
        <v xml:space="preserve"> </v>
      </c>
      <c r="N591" s="135" t="s">
        <v>2584</v>
      </c>
      <c r="O591" s="136">
        <v>0</v>
      </c>
      <c r="P591" s="137" t="s">
        <v>2467</v>
      </c>
      <c r="Q591" s="138" t="s">
        <v>1396</v>
      </c>
      <c r="R591" s="137" t="s">
        <v>295</v>
      </c>
      <c r="S591" s="137" t="s">
        <v>79</v>
      </c>
      <c r="T591" s="139" t="s">
        <v>79</v>
      </c>
      <c r="U591" s="140" t="s">
        <v>79</v>
      </c>
      <c r="V591" s="165">
        <v>16344000</v>
      </c>
      <c r="W591" s="141">
        <v>0</v>
      </c>
      <c r="X591" s="142"/>
      <c r="Y591" s="148"/>
      <c r="Z591" s="260">
        <f t="shared" si="18"/>
        <v>16344000</v>
      </c>
      <c r="AA591" s="263">
        <v>3722800</v>
      </c>
      <c r="AB591" s="168">
        <v>44488</v>
      </c>
      <c r="AC591" s="168">
        <v>44489</v>
      </c>
      <c r="AD591" s="168">
        <v>44670</v>
      </c>
      <c r="AE591" s="143">
        <v>180</v>
      </c>
      <c r="AF591" s="143">
        <v>0</v>
      </c>
      <c r="AG591" s="170">
        <v>0</v>
      </c>
      <c r="AH591" s="171" t="s">
        <v>79</v>
      </c>
      <c r="AI591" s="169" t="s">
        <v>79</v>
      </c>
      <c r="AJ591" s="169" t="s">
        <v>79</v>
      </c>
      <c r="AK591" s="169" t="s">
        <v>79</v>
      </c>
      <c r="AL591" s="143" t="s">
        <v>79</v>
      </c>
      <c r="AM591" s="143" t="s">
        <v>2610</v>
      </c>
      <c r="AN591" s="143" t="s">
        <v>79</v>
      </c>
      <c r="AO591" s="143" t="s">
        <v>79</v>
      </c>
      <c r="AP591" s="144">
        <f t="shared" si="19"/>
        <v>0.22777777777777777</v>
      </c>
      <c r="AQ591" s="35"/>
      <c r="AR591" s="35"/>
      <c r="AS591" s="35"/>
      <c r="AT591" s="35"/>
      <c r="AU591" s="35"/>
      <c r="AV591" s="35"/>
    </row>
    <row r="592" spans="1:48" s="145" customFormat="1" ht="27.95" customHeight="1" x14ac:dyDescent="0.25">
      <c r="A592" s="126" t="s">
        <v>1922</v>
      </c>
      <c r="B592" s="126">
        <v>2021</v>
      </c>
      <c r="C592" s="126" t="s">
        <v>3438</v>
      </c>
      <c r="D592" s="127" t="s">
        <v>3439</v>
      </c>
      <c r="E592" s="128" t="s">
        <v>54</v>
      </c>
      <c r="F592" s="129" t="s">
        <v>27</v>
      </c>
      <c r="G592" s="130" t="s">
        <v>75</v>
      </c>
      <c r="H592" s="131" t="s">
        <v>845</v>
      </c>
      <c r="I592" s="132" t="s">
        <v>49</v>
      </c>
      <c r="J592" s="147" t="s">
        <v>223</v>
      </c>
      <c r="K592" s="133">
        <v>20</v>
      </c>
      <c r="L592" s="134" t="str">
        <f>IF(ISERROR(VLOOKUP(K592,#REF!,2,FALSE))," ",VLOOKUP(K592,#REF!,2,FALSE))</f>
        <v xml:space="preserve"> </v>
      </c>
      <c r="M592" s="134" t="str">
        <f>IF(ISERROR(VLOOKUP(K592,#REF!,3,FALSE))," ",VLOOKUP(K592,#REF!,3,FALSE))</f>
        <v xml:space="preserve"> </v>
      </c>
      <c r="N592" s="135" t="s">
        <v>2584</v>
      </c>
      <c r="O592" s="136">
        <v>0</v>
      </c>
      <c r="P592" s="137" t="s">
        <v>2468</v>
      </c>
      <c r="Q592" s="138" t="s">
        <v>1397</v>
      </c>
      <c r="R592" s="137" t="s">
        <v>295</v>
      </c>
      <c r="S592" s="137" t="s">
        <v>79</v>
      </c>
      <c r="T592" s="139" t="s">
        <v>79</v>
      </c>
      <c r="U592" s="140" t="s">
        <v>79</v>
      </c>
      <c r="V592" s="165">
        <v>16344000</v>
      </c>
      <c r="W592" s="141">
        <v>-12621200</v>
      </c>
      <c r="X592" s="142"/>
      <c r="Y592" s="148"/>
      <c r="Z592" s="260">
        <f t="shared" si="18"/>
        <v>3722800</v>
      </c>
      <c r="AA592" s="263">
        <v>0</v>
      </c>
      <c r="AB592" s="168">
        <v>44482</v>
      </c>
      <c r="AC592" s="168">
        <v>44490</v>
      </c>
      <c r="AD592" s="168">
        <v>44671</v>
      </c>
      <c r="AE592" s="143">
        <v>180</v>
      </c>
      <c r="AF592" s="143">
        <v>0</v>
      </c>
      <c r="AG592" s="170">
        <v>0</v>
      </c>
      <c r="AH592" s="171" t="s">
        <v>79</v>
      </c>
      <c r="AI592" s="169" t="s">
        <v>79</v>
      </c>
      <c r="AJ592" s="169" t="s">
        <v>79</v>
      </c>
      <c r="AK592" s="169" t="s">
        <v>79</v>
      </c>
      <c r="AL592" s="143" t="s">
        <v>79</v>
      </c>
      <c r="AM592" s="143" t="s">
        <v>2610</v>
      </c>
      <c r="AN592" s="143" t="s">
        <v>79</v>
      </c>
      <c r="AO592" s="143" t="s">
        <v>79</v>
      </c>
      <c r="AP592" s="144">
        <f t="shared" si="19"/>
        <v>0</v>
      </c>
      <c r="AQ592" s="35"/>
      <c r="AR592" s="35"/>
      <c r="AS592" s="35"/>
      <c r="AT592" s="35"/>
      <c r="AU592" s="35"/>
      <c r="AV592" s="35"/>
    </row>
    <row r="593" spans="1:48" s="145" customFormat="1" ht="27.95" customHeight="1" x14ac:dyDescent="0.25">
      <c r="A593" s="126" t="s">
        <v>1922</v>
      </c>
      <c r="B593" s="126">
        <v>2021</v>
      </c>
      <c r="C593" s="126" t="s">
        <v>3438</v>
      </c>
      <c r="D593" s="127" t="s">
        <v>3439</v>
      </c>
      <c r="E593" s="128" t="s">
        <v>54</v>
      </c>
      <c r="F593" s="129" t="s">
        <v>27</v>
      </c>
      <c r="G593" s="130" t="s">
        <v>75</v>
      </c>
      <c r="H593" s="131" t="s">
        <v>846</v>
      </c>
      <c r="I593" s="132" t="s">
        <v>49</v>
      </c>
      <c r="J593" s="147" t="s">
        <v>223</v>
      </c>
      <c r="K593" s="133">
        <v>20</v>
      </c>
      <c r="L593" s="134" t="str">
        <f>IF(ISERROR(VLOOKUP(K593,#REF!,2,FALSE))," ",VLOOKUP(K593,#REF!,2,FALSE))</f>
        <v xml:space="preserve"> </v>
      </c>
      <c r="M593" s="134" t="str">
        <f>IF(ISERROR(VLOOKUP(K593,#REF!,3,FALSE))," ",VLOOKUP(K593,#REF!,3,FALSE))</f>
        <v xml:space="preserve"> </v>
      </c>
      <c r="N593" s="135" t="s">
        <v>2584</v>
      </c>
      <c r="O593" s="136">
        <v>0</v>
      </c>
      <c r="P593" s="137" t="s">
        <v>2469</v>
      </c>
      <c r="Q593" s="138" t="s">
        <v>1398</v>
      </c>
      <c r="R593" s="137" t="s">
        <v>295</v>
      </c>
      <c r="S593" s="137" t="s">
        <v>79</v>
      </c>
      <c r="T593" s="139" t="s">
        <v>79</v>
      </c>
      <c r="U593" s="140" t="s">
        <v>79</v>
      </c>
      <c r="V593" s="165">
        <v>12621200</v>
      </c>
      <c r="W593" s="141">
        <v>0</v>
      </c>
      <c r="X593" s="142"/>
      <c r="Y593" s="148"/>
      <c r="Z593" s="260">
        <f t="shared" si="18"/>
        <v>12621200</v>
      </c>
      <c r="AA593" s="263">
        <v>0</v>
      </c>
      <c r="AB593" s="168">
        <v>44482</v>
      </c>
      <c r="AC593" s="168">
        <v>44490</v>
      </c>
      <c r="AD593" s="168">
        <v>44671</v>
      </c>
      <c r="AE593" s="143">
        <v>180</v>
      </c>
      <c r="AF593" s="143">
        <v>0</v>
      </c>
      <c r="AG593" s="170">
        <v>0</v>
      </c>
      <c r="AH593" s="171" t="s">
        <v>79</v>
      </c>
      <c r="AI593" s="169" t="s">
        <v>79</v>
      </c>
      <c r="AJ593" s="169" t="s">
        <v>79</v>
      </c>
      <c r="AK593" s="169" t="s">
        <v>79</v>
      </c>
      <c r="AL593" s="143" t="s">
        <v>79</v>
      </c>
      <c r="AM593" s="143" t="s">
        <v>2610</v>
      </c>
      <c r="AN593" s="143" t="s">
        <v>79</v>
      </c>
      <c r="AO593" s="143" t="s">
        <v>79</v>
      </c>
      <c r="AP593" s="144">
        <f t="shared" si="19"/>
        <v>0</v>
      </c>
      <c r="AQ593" s="35"/>
      <c r="AR593" s="35"/>
      <c r="AS593" s="35"/>
      <c r="AT593" s="35"/>
      <c r="AU593" s="35"/>
      <c r="AV593" s="35"/>
    </row>
    <row r="594" spans="1:48" s="145" customFormat="1" ht="27.95" customHeight="1" x14ac:dyDescent="0.25">
      <c r="A594" s="126" t="s">
        <v>1923</v>
      </c>
      <c r="B594" s="126">
        <v>2021</v>
      </c>
      <c r="C594" s="126" t="s">
        <v>3440</v>
      </c>
      <c r="D594" s="127" t="s">
        <v>3441</v>
      </c>
      <c r="E594" s="128" t="s">
        <v>54</v>
      </c>
      <c r="F594" s="129" t="s">
        <v>27</v>
      </c>
      <c r="G594" s="130" t="s">
        <v>75</v>
      </c>
      <c r="H594" s="131" t="s">
        <v>847</v>
      </c>
      <c r="I594" s="132" t="s">
        <v>49</v>
      </c>
      <c r="J594" s="147" t="s">
        <v>223</v>
      </c>
      <c r="K594" s="133">
        <v>20</v>
      </c>
      <c r="L594" s="134" t="str">
        <f>IF(ISERROR(VLOOKUP(K594,#REF!,2,FALSE))," ",VLOOKUP(K594,#REF!,2,FALSE))</f>
        <v xml:space="preserve"> </v>
      </c>
      <c r="M594" s="134" t="str">
        <f>IF(ISERROR(VLOOKUP(K594,#REF!,3,FALSE))," ",VLOOKUP(K594,#REF!,3,FALSE))</f>
        <v xml:space="preserve"> </v>
      </c>
      <c r="N594" s="135" t="s">
        <v>2584</v>
      </c>
      <c r="O594" s="136">
        <v>0</v>
      </c>
      <c r="P594" s="137" t="s">
        <v>2470</v>
      </c>
      <c r="Q594" s="138" t="s">
        <v>1399</v>
      </c>
      <c r="R594" s="137" t="s">
        <v>295</v>
      </c>
      <c r="S594" s="137" t="s">
        <v>79</v>
      </c>
      <c r="T594" s="139" t="s">
        <v>79</v>
      </c>
      <c r="U594" s="140" t="s">
        <v>79</v>
      </c>
      <c r="V594" s="165">
        <v>16344000</v>
      </c>
      <c r="W594" s="141">
        <v>0</v>
      </c>
      <c r="X594" s="142"/>
      <c r="Y594" s="148"/>
      <c r="Z594" s="260">
        <f t="shared" si="18"/>
        <v>16344000</v>
      </c>
      <c r="AA594" s="263">
        <v>3813600</v>
      </c>
      <c r="AB594" s="168">
        <v>44477</v>
      </c>
      <c r="AC594" s="168">
        <v>44488</v>
      </c>
      <c r="AD594" s="168">
        <v>44669</v>
      </c>
      <c r="AE594" s="143">
        <v>180</v>
      </c>
      <c r="AF594" s="143">
        <v>0</v>
      </c>
      <c r="AG594" s="170">
        <v>0</v>
      </c>
      <c r="AH594" s="171" t="s">
        <v>79</v>
      </c>
      <c r="AI594" s="169" t="s">
        <v>79</v>
      </c>
      <c r="AJ594" s="169" t="s">
        <v>79</v>
      </c>
      <c r="AK594" s="169" t="s">
        <v>79</v>
      </c>
      <c r="AL594" s="143" t="s">
        <v>79</v>
      </c>
      <c r="AM594" s="143" t="s">
        <v>2610</v>
      </c>
      <c r="AN594" s="143" t="s">
        <v>79</v>
      </c>
      <c r="AO594" s="143" t="s">
        <v>79</v>
      </c>
      <c r="AP594" s="144">
        <f t="shared" si="19"/>
        <v>0.23333333333333334</v>
      </c>
      <c r="AQ594" s="35"/>
      <c r="AR594" s="35"/>
      <c r="AS594" s="35"/>
      <c r="AT594" s="35"/>
      <c r="AU594" s="35"/>
      <c r="AV594" s="35"/>
    </row>
    <row r="595" spans="1:48" s="145" customFormat="1" ht="27.95" customHeight="1" x14ac:dyDescent="0.25">
      <c r="A595" s="126" t="s">
        <v>1924</v>
      </c>
      <c r="B595" s="126">
        <v>2021</v>
      </c>
      <c r="C595" s="126" t="s">
        <v>3442</v>
      </c>
      <c r="D595" s="127" t="s">
        <v>3443</v>
      </c>
      <c r="E595" s="128" t="s">
        <v>52</v>
      </c>
      <c r="F595" s="129" t="s">
        <v>53</v>
      </c>
      <c r="G595" s="130" t="s">
        <v>62</v>
      </c>
      <c r="H595" s="131" t="s">
        <v>848</v>
      </c>
      <c r="I595" s="132" t="s">
        <v>49</v>
      </c>
      <c r="J595" s="147" t="s">
        <v>223</v>
      </c>
      <c r="K595" s="133">
        <v>57</v>
      </c>
      <c r="L595" s="134" t="str">
        <f>IF(ISERROR(VLOOKUP(K595,#REF!,2,FALSE))," ",VLOOKUP(K595,#REF!,2,FALSE))</f>
        <v xml:space="preserve"> </v>
      </c>
      <c r="M595" s="134" t="str">
        <f>IF(ISERROR(VLOOKUP(K595,#REF!,3,FALSE))," ",VLOOKUP(K595,#REF!,3,FALSE))</f>
        <v xml:space="preserve"> </v>
      </c>
      <c r="N595" s="135" t="s">
        <v>2563</v>
      </c>
      <c r="O595" s="136">
        <v>6</v>
      </c>
      <c r="P595" s="137" t="s">
        <v>2471</v>
      </c>
      <c r="Q595" s="138" t="s">
        <v>1400</v>
      </c>
      <c r="R595" s="137" t="s">
        <v>296</v>
      </c>
      <c r="S595" s="137" t="s">
        <v>79</v>
      </c>
      <c r="T595" s="139" t="s">
        <v>79</v>
      </c>
      <c r="U595" s="140" t="s">
        <v>79</v>
      </c>
      <c r="V595" s="165">
        <v>150000000</v>
      </c>
      <c r="W595" s="141">
        <v>0</v>
      </c>
      <c r="X595" s="142">
        <v>1</v>
      </c>
      <c r="Y595" s="148">
        <v>44033394</v>
      </c>
      <c r="Z595" s="260">
        <f t="shared" si="18"/>
        <v>194033394</v>
      </c>
      <c r="AA595" s="263">
        <v>14593960</v>
      </c>
      <c r="AB595" s="168">
        <v>44445</v>
      </c>
      <c r="AC595" s="168">
        <v>44498</v>
      </c>
      <c r="AD595" s="168">
        <v>44694</v>
      </c>
      <c r="AE595" s="143">
        <v>210</v>
      </c>
      <c r="AF595" s="143">
        <v>0</v>
      </c>
      <c r="AG595" s="170">
        <v>0</v>
      </c>
      <c r="AH595" s="171" t="s">
        <v>79</v>
      </c>
      <c r="AI595" s="169" t="s">
        <v>79</v>
      </c>
      <c r="AJ595" s="169" t="s">
        <v>79</v>
      </c>
      <c r="AK595" s="169" t="s">
        <v>79</v>
      </c>
      <c r="AL595" s="143" t="s">
        <v>79</v>
      </c>
      <c r="AM595" s="143" t="s">
        <v>2610</v>
      </c>
      <c r="AN595" s="143" t="s">
        <v>79</v>
      </c>
      <c r="AO595" s="143" t="s">
        <v>79</v>
      </c>
      <c r="AP595" s="144">
        <f t="shared" si="19"/>
        <v>7.521365110997337E-2</v>
      </c>
      <c r="AQ595" s="35"/>
      <c r="AR595" s="35"/>
      <c r="AS595" s="35"/>
      <c r="AT595" s="35"/>
      <c r="AU595" s="35"/>
      <c r="AV595" s="35"/>
    </row>
    <row r="596" spans="1:48" s="145" customFormat="1" ht="77.25" customHeight="1" x14ac:dyDescent="0.25">
      <c r="A596" s="126" t="s">
        <v>1925</v>
      </c>
      <c r="B596" s="126">
        <v>2021</v>
      </c>
      <c r="C596" s="126" t="s">
        <v>3444</v>
      </c>
      <c r="D596" s="127" t="s">
        <v>3445</v>
      </c>
      <c r="E596" s="128" t="s">
        <v>52</v>
      </c>
      <c r="F596" s="129" t="s">
        <v>55</v>
      </c>
      <c r="G596" s="130" t="s">
        <v>79</v>
      </c>
      <c r="H596" s="131" t="s">
        <v>849</v>
      </c>
      <c r="I596" s="132" t="s">
        <v>49</v>
      </c>
      <c r="J596" s="147" t="s">
        <v>223</v>
      </c>
      <c r="K596" s="133">
        <v>23</v>
      </c>
      <c r="L596" s="134" t="str">
        <f>IF(ISERROR(VLOOKUP(K596,#REF!,2,FALSE))," ",VLOOKUP(K596,#REF!,2,FALSE))</f>
        <v xml:space="preserve"> </v>
      </c>
      <c r="M596" s="134" t="str">
        <f>IF(ISERROR(VLOOKUP(K596,#REF!,3,FALSE))," ",VLOOKUP(K596,#REF!,3,FALSE))</f>
        <v xml:space="preserve"> </v>
      </c>
      <c r="N596" s="135" t="s">
        <v>2601</v>
      </c>
      <c r="O596" s="136">
        <v>35</v>
      </c>
      <c r="P596" s="137" t="s">
        <v>2472</v>
      </c>
      <c r="Q596" s="138" t="s">
        <v>1401</v>
      </c>
      <c r="R596" s="137" t="s">
        <v>296</v>
      </c>
      <c r="S596" s="137" t="s">
        <v>79</v>
      </c>
      <c r="T596" s="139" t="s">
        <v>79</v>
      </c>
      <c r="U596" s="140" t="s">
        <v>79</v>
      </c>
      <c r="V596" s="163">
        <v>102171000</v>
      </c>
      <c r="W596" s="141">
        <v>0</v>
      </c>
      <c r="X596" s="142"/>
      <c r="Y596" s="148"/>
      <c r="Z596" s="260">
        <f t="shared" si="18"/>
        <v>102171000</v>
      </c>
      <c r="AA596" s="263">
        <v>0</v>
      </c>
      <c r="AB596" s="187">
        <v>44480</v>
      </c>
      <c r="AC596" s="187">
        <v>44488</v>
      </c>
      <c r="AD596" s="187">
        <v>44791</v>
      </c>
      <c r="AE596" s="191">
        <v>300</v>
      </c>
      <c r="AF596" s="191">
        <v>0</v>
      </c>
      <c r="AG596" s="189">
        <v>0</v>
      </c>
      <c r="AH596" s="190" t="s">
        <v>79</v>
      </c>
      <c r="AI596" s="188" t="s">
        <v>79</v>
      </c>
      <c r="AJ596" s="188" t="s">
        <v>79</v>
      </c>
      <c r="AK596" s="188" t="s">
        <v>79</v>
      </c>
      <c r="AL596" s="191" t="s">
        <v>79</v>
      </c>
      <c r="AM596" s="191" t="s">
        <v>2610</v>
      </c>
      <c r="AN596" s="191" t="s">
        <v>79</v>
      </c>
      <c r="AO596" s="191" t="s">
        <v>79</v>
      </c>
      <c r="AP596" s="144">
        <f t="shared" si="19"/>
        <v>0</v>
      </c>
      <c r="AQ596" s="35"/>
      <c r="AR596" s="35"/>
      <c r="AS596" s="35"/>
      <c r="AT596" s="35"/>
      <c r="AU596" s="35"/>
      <c r="AV596" s="35"/>
    </row>
    <row r="597" spans="1:48" s="145" customFormat="1" ht="94.5" customHeight="1" x14ac:dyDescent="0.25">
      <c r="A597" s="126" t="s">
        <v>1925</v>
      </c>
      <c r="B597" s="126">
        <v>2021</v>
      </c>
      <c r="C597" s="126" t="s">
        <v>3444</v>
      </c>
      <c r="D597" s="127" t="s">
        <v>3445</v>
      </c>
      <c r="E597" s="128" t="s">
        <v>52</v>
      </c>
      <c r="F597" s="129" t="s">
        <v>55</v>
      </c>
      <c r="G597" s="130" t="s">
        <v>79</v>
      </c>
      <c r="H597" s="131" t="s">
        <v>849</v>
      </c>
      <c r="I597" s="132" t="s">
        <v>49</v>
      </c>
      <c r="J597" s="147" t="s">
        <v>223</v>
      </c>
      <c r="K597" s="133">
        <v>6</v>
      </c>
      <c r="L597" s="134" t="str">
        <f>IF(ISERROR(VLOOKUP(K597,#REF!,2,FALSE))," ",VLOOKUP(K597,#REF!,2,FALSE))</f>
        <v xml:space="preserve"> </v>
      </c>
      <c r="M597" s="134" t="str">
        <f>IF(ISERROR(VLOOKUP(K597,#REF!,3,FALSE))," ",VLOOKUP(K597,#REF!,3,FALSE))</f>
        <v xml:space="preserve"> </v>
      </c>
      <c r="N597" s="135" t="s">
        <v>2564</v>
      </c>
      <c r="O597" s="136">
        <v>35</v>
      </c>
      <c r="P597" s="137" t="s">
        <v>2472</v>
      </c>
      <c r="Q597" s="138" t="s">
        <v>1401</v>
      </c>
      <c r="R597" s="137" t="s">
        <v>296</v>
      </c>
      <c r="S597" s="137" t="s">
        <v>79</v>
      </c>
      <c r="T597" s="139" t="s">
        <v>79</v>
      </c>
      <c r="U597" s="140" t="s">
        <v>79</v>
      </c>
      <c r="V597" s="163">
        <v>156000000</v>
      </c>
      <c r="W597" s="141">
        <v>0</v>
      </c>
      <c r="X597" s="142">
        <v>1</v>
      </c>
      <c r="Y597" s="148">
        <v>4047679</v>
      </c>
      <c r="Z597" s="260">
        <f t="shared" si="18"/>
        <v>160047679</v>
      </c>
      <c r="AA597" s="263">
        <v>1422645</v>
      </c>
      <c r="AB597" s="187">
        <v>44480</v>
      </c>
      <c r="AC597" s="187">
        <v>44488</v>
      </c>
      <c r="AD597" s="187">
        <v>44791</v>
      </c>
      <c r="AE597" s="191">
        <v>300</v>
      </c>
      <c r="AF597" s="191">
        <v>0</v>
      </c>
      <c r="AG597" s="189">
        <v>0</v>
      </c>
      <c r="AH597" s="190" t="s">
        <v>79</v>
      </c>
      <c r="AI597" s="188" t="s">
        <v>79</v>
      </c>
      <c r="AJ597" s="188" t="s">
        <v>79</v>
      </c>
      <c r="AK597" s="188" t="s">
        <v>79</v>
      </c>
      <c r="AL597" s="191" t="s">
        <v>79</v>
      </c>
      <c r="AM597" s="191" t="s">
        <v>2610</v>
      </c>
      <c r="AN597" s="191" t="s">
        <v>79</v>
      </c>
      <c r="AO597" s="191" t="s">
        <v>79</v>
      </c>
      <c r="AP597" s="144">
        <f t="shared" si="19"/>
        <v>8.8888824185947742E-3</v>
      </c>
      <c r="AQ597" s="35"/>
      <c r="AR597" s="35"/>
      <c r="AS597" s="35"/>
      <c r="AT597" s="35"/>
      <c r="AU597" s="35"/>
      <c r="AV597" s="35"/>
    </row>
    <row r="598" spans="1:48" s="145" customFormat="1" ht="69" customHeight="1" x14ac:dyDescent="0.25">
      <c r="A598" s="126" t="s">
        <v>1925</v>
      </c>
      <c r="B598" s="126">
        <v>2021</v>
      </c>
      <c r="C598" s="126" t="s">
        <v>3444</v>
      </c>
      <c r="D598" s="127" t="s">
        <v>3445</v>
      </c>
      <c r="E598" s="128" t="s">
        <v>52</v>
      </c>
      <c r="F598" s="129" t="s">
        <v>55</v>
      </c>
      <c r="G598" s="130" t="s">
        <v>79</v>
      </c>
      <c r="H598" s="131" t="s">
        <v>849</v>
      </c>
      <c r="I598" s="132" t="s">
        <v>49</v>
      </c>
      <c r="J598" s="147" t="s">
        <v>223</v>
      </c>
      <c r="K598" s="133">
        <v>40</v>
      </c>
      <c r="L598" s="134" t="str">
        <f>IF(ISERROR(VLOOKUP(K598,#REF!,2,FALSE))," ",VLOOKUP(K598,#REF!,2,FALSE))</f>
        <v xml:space="preserve"> </v>
      </c>
      <c r="M598" s="134" t="str">
        <f>IF(ISERROR(VLOOKUP(K598,#REF!,3,FALSE))," ",VLOOKUP(K598,#REF!,3,FALSE))</f>
        <v xml:space="preserve"> </v>
      </c>
      <c r="N598" s="135" t="s">
        <v>2598</v>
      </c>
      <c r="O598" s="136">
        <v>35</v>
      </c>
      <c r="P598" s="137" t="s">
        <v>2472</v>
      </c>
      <c r="Q598" s="138" t="s">
        <v>1401</v>
      </c>
      <c r="R598" s="137" t="s">
        <v>296</v>
      </c>
      <c r="S598" s="137" t="s">
        <v>79</v>
      </c>
      <c r="T598" s="139" t="s">
        <v>79</v>
      </c>
      <c r="U598" s="140" t="s">
        <v>79</v>
      </c>
      <c r="V598" s="163">
        <v>65417000</v>
      </c>
      <c r="W598" s="141">
        <v>0</v>
      </c>
      <c r="X598" s="142">
        <v>1</v>
      </c>
      <c r="Y598" s="148">
        <v>35836000</v>
      </c>
      <c r="Z598" s="260">
        <f t="shared" si="18"/>
        <v>101253000</v>
      </c>
      <c r="AA598" s="263">
        <v>0</v>
      </c>
      <c r="AB598" s="187">
        <v>44480</v>
      </c>
      <c r="AC598" s="187">
        <v>44488</v>
      </c>
      <c r="AD598" s="187">
        <v>44791</v>
      </c>
      <c r="AE598" s="191">
        <v>300</v>
      </c>
      <c r="AF598" s="191">
        <v>0</v>
      </c>
      <c r="AG598" s="189">
        <v>0</v>
      </c>
      <c r="AH598" s="190" t="s">
        <v>79</v>
      </c>
      <c r="AI598" s="188" t="s">
        <v>79</v>
      </c>
      <c r="AJ598" s="188" t="s">
        <v>79</v>
      </c>
      <c r="AK598" s="188" t="s">
        <v>79</v>
      </c>
      <c r="AL598" s="191" t="s">
        <v>79</v>
      </c>
      <c r="AM598" s="191" t="s">
        <v>2610</v>
      </c>
      <c r="AN598" s="191" t="s">
        <v>79</v>
      </c>
      <c r="AO598" s="191" t="s">
        <v>79</v>
      </c>
      <c r="AP598" s="144">
        <f t="shared" si="19"/>
        <v>0</v>
      </c>
      <c r="AQ598" s="35"/>
      <c r="AR598" s="35"/>
      <c r="AS598" s="35"/>
      <c r="AT598" s="35"/>
      <c r="AU598" s="35"/>
      <c r="AV598" s="35"/>
    </row>
    <row r="599" spans="1:48" s="145" customFormat="1" ht="52.5" customHeight="1" x14ac:dyDescent="0.25">
      <c r="A599" s="126" t="s">
        <v>1925</v>
      </c>
      <c r="B599" s="126">
        <v>2021</v>
      </c>
      <c r="C599" s="126" t="s">
        <v>3444</v>
      </c>
      <c r="D599" s="127" t="s">
        <v>3445</v>
      </c>
      <c r="E599" s="128" t="s">
        <v>52</v>
      </c>
      <c r="F599" s="129" t="s">
        <v>55</v>
      </c>
      <c r="G599" s="130" t="s">
        <v>79</v>
      </c>
      <c r="H599" s="131" t="s">
        <v>849</v>
      </c>
      <c r="I599" s="132" t="s">
        <v>49</v>
      </c>
      <c r="J599" s="147" t="s">
        <v>223</v>
      </c>
      <c r="K599" s="133">
        <v>57</v>
      </c>
      <c r="L599" s="134" t="str">
        <f>IF(ISERROR(VLOOKUP(K599,#REF!,2,FALSE))," ",VLOOKUP(K599,#REF!,2,FALSE))</f>
        <v xml:space="preserve"> </v>
      </c>
      <c r="M599" s="134" t="str">
        <f>IF(ISERROR(VLOOKUP(K599,#REF!,3,FALSE))," ",VLOOKUP(K599,#REF!,3,FALSE))</f>
        <v xml:space="preserve"> </v>
      </c>
      <c r="N599" s="135" t="s">
        <v>2553</v>
      </c>
      <c r="O599" s="136">
        <v>35</v>
      </c>
      <c r="P599" s="137" t="s">
        <v>2472</v>
      </c>
      <c r="Q599" s="138" t="s">
        <v>1401</v>
      </c>
      <c r="R599" s="137" t="s">
        <v>296</v>
      </c>
      <c r="S599" s="137" t="s">
        <v>79</v>
      </c>
      <c r="T599" s="139" t="s">
        <v>79</v>
      </c>
      <c r="U599" s="140" t="s">
        <v>79</v>
      </c>
      <c r="V599" s="163">
        <v>216534000</v>
      </c>
      <c r="W599" s="141">
        <v>0</v>
      </c>
      <c r="X599" s="142">
        <v>1</v>
      </c>
      <c r="Y599" s="148">
        <v>80819917</v>
      </c>
      <c r="Z599" s="260">
        <f t="shared" si="18"/>
        <v>297353917</v>
      </c>
      <c r="AA599" s="263">
        <v>21396812</v>
      </c>
      <c r="AB599" s="187">
        <v>44480</v>
      </c>
      <c r="AC599" s="187">
        <v>44488</v>
      </c>
      <c r="AD599" s="187">
        <v>44791</v>
      </c>
      <c r="AE599" s="191">
        <v>300</v>
      </c>
      <c r="AF599" s="191">
        <v>0</v>
      </c>
      <c r="AG599" s="189">
        <v>0</v>
      </c>
      <c r="AH599" s="190" t="s">
        <v>79</v>
      </c>
      <c r="AI599" s="188" t="s">
        <v>79</v>
      </c>
      <c r="AJ599" s="188" t="s">
        <v>79</v>
      </c>
      <c r="AK599" s="188" t="s">
        <v>79</v>
      </c>
      <c r="AL599" s="191" t="s">
        <v>79</v>
      </c>
      <c r="AM599" s="191" t="s">
        <v>2610</v>
      </c>
      <c r="AN599" s="191" t="s">
        <v>79</v>
      </c>
      <c r="AO599" s="191" t="s">
        <v>79</v>
      </c>
      <c r="AP599" s="144">
        <f t="shared" si="19"/>
        <v>7.1957390761393597E-2</v>
      </c>
      <c r="AQ599" s="35"/>
      <c r="AR599" s="35"/>
      <c r="AS599" s="35"/>
      <c r="AT599" s="35"/>
      <c r="AU599" s="35"/>
      <c r="AV599" s="35"/>
    </row>
    <row r="600" spans="1:48" s="145" customFormat="1" ht="42.75" customHeight="1" x14ac:dyDescent="0.25">
      <c r="A600" s="126" t="s">
        <v>1925</v>
      </c>
      <c r="B600" s="126">
        <v>2021</v>
      </c>
      <c r="C600" s="126" t="s">
        <v>3444</v>
      </c>
      <c r="D600" s="127" t="s">
        <v>3445</v>
      </c>
      <c r="E600" s="128" t="s">
        <v>52</v>
      </c>
      <c r="F600" s="129" t="s">
        <v>55</v>
      </c>
      <c r="G600" s="130" t="s">
        <v>79</v>
      </c>
      <c r="H600" s="131" t="s">
        <v>849</v>
      </c>
      <c r="I600" s="132" t="s">
        <v>49</v>
      </c>
      <c r="J600" s="147" t="s">
        <v>223</v>
      </c>
      <c r="K600" s="133">
        <v>24</v>
      </c>
      <c r="L600" s="134" t="str">
        <f>IF(ISERROR(VLOOKUP(K600,#REF!,2,FALSE))," ",VLOOKUP(K600,#REF!,2,FALSE))</f>
        <v xml:space="preserve"> </v>
      </c>
      <c r="M600" s="134" t="str">
        <f>IF(ISERROR(VLOOKUP(K600,#REF!,3,FALSE))," ",VLOOKUP(K600,#REF!,3,FALSE))</f>
        <v xml:space="preserve"> </v>
      </c>
      <c r="N600" s="135" t="s">
        <v>2596</v>
      </c>
      <c r="O600" s="136">
        <v>35</v>
      </c>
      <c r="P600" s="137" t="s">
        <v>2472</v>
      </c>
      <c r="Q600" s="138" t="s">
        <v>1401</v>
      </c>
      <c r="R600" s="137" t="s">
        <v>296</v>
      </c>
      <c r="S600" s="137" t="s">
        <v>79</v>
      </c>
      <c r="T600" s="139" t="s">
        <v>79</v>
      </c>
      <c r="U600" s="140" t="s">
        <v>79</v>
      </c>
      <c r="V600" s="163">
        <v>47285000</v>
      </c>
      <c r="W600" s="141">
        <v>0</v>
      </c>
      <c r="X600" s="142"/>
      <c r="Y600" s="148"/>
      <c r="Z600" s="260">
        <f t="shared" si="18"/>
        <v>47285000</v>
      </c>
      <c r="AA600" s="263">
        <v>0</v>
      </c>
      <c r="AB600" s="187">
        <v>44480</v>
      </c>
      <c r="AC600" s="187">
        <v>44488</v>
      </c>
      <c r="AD600" s="187">
        <v>44791</v>
      </c>
      <c r="AE600" s="191">
        <v>300</v>
      </c>
      <c r="AF600" s="191">
        <v>0</v>
      </c>
      <c r="AG600" s="189">
        <v>0</v>
      </c>
      <c r="AH600" s="190" t="s">
        <v>79</v>
      </c>
      <c r="AI600" s="188" t="s">
        <v>79</v>
      </c>
      <c r="AJ600" s="188" t="s">
        <v>79</v>
      </c>
      <c r="AK600" s="188" t="s">
        <v>79</v>
      </c>
      <c r="AL600" s="191" t="s">
        <v>79</v>
      </c>
      <c r="AM600" s="191" t="s">
        <v>2610</v>
      </c>
      <c r="AN600" s="191" t="s">
        <v>79</v>
      </c>
      <c r="AO600" s="191" t="s">
        <v>79</v>
      </c>
      <c r="AP600" s="144">
        <f t="shared" si="19"/>
        <v>0</v>
      </c>
      <c r="AQ600" s="35"/>
      <c r="AR600" s="35"/>
      <c r="AS600" s="35"/>
      <c r="AT600" s="35"/>
      <c r="AU600" s="35"/>
      <c r="AV600" s="35"/>
    </row>
    <row r="601" spans="1:48" s="145" customFormat="1" ht="69.75" customHeight="1" x14ac:dyDescent="0.25">
      <c r="A601" s="126" t="s">
        <v>1925</v>
      </c>
      <c r="B601" s="126">
        <v>2021</v>
      </c>
      <c r="C601" s="126" t="s">
        <v>3444</v>
      </c>
      <c r="D601" s="127" t="s">
        <v>3445</v>
      </c>
      <c r="E601" s="128" t="s">
        <v>52</v>
      </c>
      <c r="F601" s="129" t="s">
        <v>55</v>
      </c>
      <c r="G601" s="130" t="s">
        <v>79</v>
      </c>
      <c r="H601" s="131" t="s">
        <v>849</v>
      </c>
      <c r="I601" s="132" t="s">
        <v>49</v>
      </c>
      <c r="J601" s="147" t="s">
        <v>223</v>
      </c>
      <c r="K601" s="133">
        <v>6</v>
      </c>
      <c r="L601" s="134" t="str">
        <f>IF(ISERROR(VLOOKUP(K601,#REF!,2,FALSE))," ",VLOOKUP(K601,#REF!,2,FALSE))</f>
        <v xml:space="preserve"> </v>
      </c>
      <c r="M601" s="134" t="str">
        <f>IF(ISERROR(VLOOKUP(K601,#REF!,3,FALSE))," ",VLOOKUP(K601,#REF!,3,FALSE))</f>
        <v xml:space="preserve"> </v>
      </c>
      <c r="N601" s="135" t="s">
        <v>2599</v>
      </c>
      <c r="O601" s="136">
        <v>35</v>
      </c>
      <c r="P601" s="137" t="s">
        <v>2472</v>
      </c>
      <c r="Q601" s="138" t="s">
        <v>1401</v>
      </c>
      <c r="R601" s="137" t="s">
        <v>296</v>
      </c>
      <c r="S601" s="137" t="s">
        <v>79</v>
      </c>
      <c r="T601" s="139" t="s">
        <v>79</v>
      </c>
      <c r="U601" s="140" t="s">
        <v>79</v>
      </c>
      <c r="V601" s="163">
        <v>19747000</v>
      </c>
      <c r="W601" s="141">
        <v>0</v>
      </c>
      <c r="X601" s="142">
        <v>1</v>
      </c>
      <c r="Y601" s="148">
        <v>35000000</v>
      </c>
      <c r="Z601" s="260">
        <f t="shared" si="18"/>
        <v>54747000</v>
      </c>
      <c r="AA601" s="263">
        <v>0</v>
      </c>
      <c r="AB601" s="187">
        <v>44480</v>
      </c>
      <c r="AC601" s="187">
        <v>44488</v>
      </c>
      <c r="AD601" s="187">
        <v>44791</v>
      </c>
      <c r="AE601" s="191">
        <v>300</v>
      </c>
      <c r="AF601" s="191">
        <v>0</v>
      </c>
      <c r="AG601" s="189">
        <v>0</v>
      </c>
      <c r="AH601" s="190" t="s">
        <v>79</v>
      </c>
      <c r="AI601" s="188" t="s">
        <v>79</v>
      </c>
      <c r="AJ601" s="188" t="s">
        <v>79</v>
      </c>
      <c r="AK601" s="188" t="s">
        <v>79</v>
      </c>
      <c r="AL601" s="191" t="s">
        <v>79</v>
      </c>
      <c r="AM601" s="191" t="s">
        <v>2610</v>
      </c>
      <c r="AN601" s="191" t="s">
        <v>79</v>
      </c>
      <c r="AO601" s="191" t="s">
        <v>79</v>
      </c>
      <c r="AP601" s="144">
        <f t="shared" si="19"/>
        <v>0</v>
      </c>
      <c r="AQ601" s="35"/>
      <c r="AR601" s="35"/>
      <c r="AS601" s="35"/>
      <c r="AT601" s="35"/>
      <c r="AU601" s="35"/>
      <c r="AV601" s="35"/>
    </row>
    <row r="602" spans="1:48" s="145" customFormat="1" ht="74.25" customHeight="1" x14ac:dyDescent="0.25">
      <c r="A602" s="126" t="s">
        <v>1925</v>
      </c>
      <c r="B602" s="126">
        <v>2021</v>
      </c>
      <c r="C602" s="126" t="s">
        <v>3444</v>
      </c>
      <c r="D602" s="127" t="s">
        <v>3445</v>
      </c>
      <c r="E602" s="128" t="s">
        <v>52</v>
      </c>
      <c r="F602" s="129" t="s">
        <v>55</v>
      </c>
      <c r="G602" s="130" t="s">
        <v>79</v>
      </c>
      <c r="H602" s="131" t="s">
        <v>849</v>
      </c>
      <c r="I602" s="132" t="s">
        <v>49</v>
      </c>
      <c r="J602" s="147" t="s">
        <v>223</v>
      </c>
      <c r="K602" s="133">
        <v>27</v>
      </c>
      <c r="L602" s="134" t="str">
        <f>IF(ISERROR(VLOOKUP(K602,#REF!,2,FALSE))," ",VLOOKUP(K602,#REF!,2,FALSE))</f>
        <v xml:space="preserve"> </v>
      </c>
      <c r="M602" s="134" t="str">
        <f>IF(ISERROR(VLOOKUP(K602,#REF!,3,FALSE))," ",VLOOKUP(K602,#REF!,3,FALSE))</f>
        <v xml:space="preserve"> </v>
      </c>
      <c r="N602" s="135" t="s">
        <v>2569</v>
      </c>
      <c r="O602" s="136">
        <v>35</v>
      </c>
      <c r="P602" s="137" t="s">
        <v>2472</v>
      </c>
      <c r="Q602" s="138" t="s">
        <v>1401</v>
      </c>
      <c r="R602" s="137" t="s">
        <v>296</v>
      </c>
      <c r="S602" s="137" t="s">
        <v>79</v>
      </c>
      <c r="T602" s="139" t="s">
        <v>79</v>
      </c>
      <c r="U602" s="140" t="s">
        <v>79</v>
      </c>
      <c r="V602" s="163">
        <v>7738000</v>
      </c>
      <c r="W602" s="141">
        <v>0</v>
      </c>
      <c r="X602" s="142"/>
      <c r="Y602" s="148"/>
      <c r="Z602" s="260">
        <f t="shared" si="18"/>
        <v>7738000</v>
      </c>
      <c r="AA602" s="263">
        <v>0</v>
      </c>
      <c r="AB602" s="187">
        <v>44480</v>
      </c>
      <c r="AC602" s="187">
        <v>44488</v>
      </c>
      <c r="AD602" s="187">
        <v>44791</v>
      </c>
      <c r="AE602" s="191">
        <v>300</v>
      </c>
      <c r="AF602" s="191">
        <v>0</v>
      </c>
      <c r="AG602" s="189">
        <v>0</v>
      </c>
      <c r="AH602" s="190" t="s">
        <v>79</v>
      </c>
      <c r="AI602" s="188" t="s">
        <v>79</v>
      </c>
      <c r="AJ602" s="188" t="s">
        <v>79</v>
      </c>
      <c r="AK602" s="188" t="s">
        <v>79</v>
      </c>
      <c r="AL602" s="191" t="s">
        <v>79</v>
      </c>
      <c r="AM602" s="191" t="s">
        <v>2610</v>
      </c>
      <c r="AN602" s="191" t="s">
        <v>79</v>
      </c>
      <c r="AO602" s="191" t="s">
        <v>79</v>
      </c>
      <c r="AP602" s="144">
        <f t="shared" si="19"/>
        <v>0</v>
      </c>
      <c r="AQ602" s="35"/>
      <c r="AR602" s="35"/>
      <c r="AS602" s="35"/>
      <c r="AT602" s="35"/>
      <c r="AU602" s="35"/>
      <c r="AV602" s="35"/>
    </row>
    <row r="603" spans="1:48" s="145" customFormat="1" ht="27.95" customHeight="1" x14ac:dyDescent="0.25">
      <c r="A603" s="126" t="s">
        <v>1926</v>
      </c>
      <c r="B603" s="126">
        <v>2021</v>
      </c>
      <c r="C603" s="126" t="s">
        <v>3446</v>
      </c>
      <c r="D603" s="127" t="s">
        <v>3447</v>
      </c>
      <c r="E603" s="128" t="s">
        <v>40</v>
      </c>
      <c r="F603" s="129" t="s">
        <v>50</v>
      </c>
      <c r="G603" s="130" t="s">
        <v>79</v>
      </c>
      <c r="H603" s="131" t="s">
        <v>850</v>
      </c>
      <c r="I603" s="132" t="s">
        <v>49</v>
      </c>
      <c r="J603" s="147" t="s">
        <v>223</v>
      </c>
      <c r="K603" s="133">
        <v>27</v>
      </c>
      <c r="L603" s="134" t="str">
        <f>IF(ISERROR(VLOOKUP(K603,#REF!,2,FALSE))," ",VLOOKUP(K603,#REF!,2,FALSE))</f>
        <v xml:space="preserve"> </v>
      </c>
      <c r="M603" s="134" t="str">
        <f>IF(ISERROR(VLOOKUP(K603,#REF!,3,FALSE))," ",VLOOKUP(K603,#REF!,3,FALSE))</f>
        <v xml:space="preserve"> </v>
      </c>
      <c r="N603" s="135" t="s">
        <v>2569</v>
      </c>
      <c r="O603" s="136">
        <v>3</v>
      </c>
      <c r="P603" s="137" t="s">
        <v>2473</v>
      </c>
      <c r="Q603" s="138" t="s">
        <v>1402</v>
      </c>
      <c r="R603" s="137" t="s">
        <v>296</v>
      </c>
      <c r="S603" s="137" t="s">
        <v>79</v>
      </c>
      <c r="T603" s="139" t="s">
        <v>79</v>
      </c>
      <c r="U603" s="140" t="s">
        <v>79</v>
      </c>
      <c r="V603" s="165">
        <v>5584491</v>
      </c>
      <c r="W603" s="141">
        <v>0</v>
      </c>
      <c r="X603" s="142"/>
      <c r="Y603" s="148"/>
      <c r="Z603" s="260">
        <f t="shared" si="18"/>
        <v>5584491</v>
      </c>
      <c r="AA603" s="263">
        <v>3529001</v>
      </c>
      <c r="AB603" s="168">
        <v>44481</v>
      </c>
      <c r="AC603" s="168">
        <v>44502</v>
      </c>
      <c r="AD603" s="168">
        <v>44562</v>
      </c>
      <c r="AE603" s="143">
        <v>60</v>
      </c>
      <c r="AF603" s="143">
        <v>0</v>
      </c>
      <c r="AG603" s="170">
        <v>0</v>
      </c>
      <c r="AH603" s="171" t="s">
        <v>79</v>
      </c>
      <c r="AI603" s="169" t="s">
        <v>79</v>
      </c>
      <c r="AJ603" s="169" t="s">
        <v>79</v>
      </c>
      <c r="AK603" s="169" t="s">
        <v>79</v>
      </c>
      <c r="AL603" s="143" t="s">
        <v>79</v>
      </c>
      <c r="AM603" s="143" t="s">
        <v>79</v>
      </c>
      <c r="AN603" s="143" t="s">
        <v>2610</v>
      </c>
      <c r="AO603" s="143" t="s">
        <v>79</v>
      </c>
      <c r="AP603" s="144">
        <f t="shared" si="19"/>
        <v>0.63192885439335478</v>
      </c>
      <c r="AQ603" s="35"/>
      <c r="AR603" s="35"/>
      <c r="AS603" s="35"/>
      <c r="AT603" s="35"/>
      <c r="AU603" s="35"/>
      <c r="AV603" s="35"/>
    </row>
    <row r="604" spans="1:48" s="145" customFormat="1" ht="27.95" customHeight="1" x14ac:dyDescent="0.25">
      <c r="A604" s="126" t="s">
        <v>1926</v>
      </c>
      <c r="B604" s="126">
        <v>2021</v>
      </c>
      <c r="C604" s="126" t="s">
        <v>3446</v>
      </c>
      <c r="D604" s="127" t="s">
        <v>3447</v>
      </c>
      <c r="E604" s="128" t="s">
        <v>40</v>
      </c>
      <c r="F604" s="129" t="s">
        <v>50</v>
      </c>
      <c r="G604" s="130" t="s">
        <v>79</v>
      </c>
      <c r="H604" s="131" t="s">
        <v>850</v>
      </c>
      <c r="I604" s="132" t="s">
        <v>48</v>
      </c>
      <c r="J604" s="147" t="s">
        <v>223</v>
      </c>
      <c r="K604" s="133" t="s">
        <v>79</v>
      </c>
      <c r="L604" s="134" t="str">
        <f>IF(ISERROR(VLOOKUP(K604,#REF!,2,FALSE))," ",VLOOKUP(K604,#REF!,2,FALSE))</f>
        <v xml:space="preserve"> </v>
      </c>
      <c r="M604" s="134" t="str">
        <f>IF(ISERROR(VLOOKUP(K604,#REF!,3,FALSE))," ",VLOOKUP(K604,#REF!,3,FALSE))</f>
        <v xml:space="preserve"> </v>
      </c>
      <c r="N604" s="135" t="s">
        <v>2602</v>
      </c>
      <c r="O604" s="136">
        <v>3</v>
      </c>
      <c r="P604" s="137" t="s">
        <v>2473</v>
      </c>
      <c r="Q604" s="138" t="s">
        <v>1402</v>
      </c>
      <c r="R604" s="137" t="s">
        <v>296</v>
      </c>
      <c r="S604" s="137" t="s">
        <v>79</v>
      </c>
      <c r="T604" s="139" t="s">
        <v>79</v>
      </c>
      <c r="U604" s="140" t="s">
        <v>79</v>
      </c>
      <c r="V604" s="165">
        <v>10168759</v>
      </c>
      <c r="W604" s="141">
        <v>0</v>
      </c>
      <c r="X604" s="142">
        <v>1</v>
      </c>
      <c r="Y604" s="148">
        <v>5084379</v>
      </c>
      <c r="Z604" s="260">
        <f t="shared" si="18"/>
        <v>15253138</v>
      </c>
      <c r="AA604" s="263">
        <v>8460008</v>
      </c>
      <c r="AB604" s="168">
        <v>44481</v>
      </c>
      <c r="AC604" s="168">
        <v>44502</v>
      </c>
      <c r="AD604" s="168">
        <v>44562</v>
      </c>
      <c r="AE604" s="143">
        <v>60</v>
      </c>
      <c r="AF604" s="143">
        <v>0</v>
      </c>
      <c r="AG604" s="170">
        <v>0</v>
      </c>
      <c r="AH604" s="171" t="s">
        <v>79</v>
      </c>
      <c r="AI604" s="169" t="s">
        <v>79</v>
      </c>
      <c r="AJ604" s="169" t="s">
        <v>79</v>
      </c>
      <c r="AK604" s="169" t="s">
        <v>79</v>
      </c>
      <c r="AL604" s="143" t="s">
        <v>79</v>
      </c>
      <c r="AM604" s="143" t="s">
        <v>79</v>
      </c>
      <c r="AN604" s="143" t="s">
        <v>2610</v>
      </c>
      <c r="AO604" s="143" t="s">
        <v>79</v>
      </c>
      <c r="AP604" s="144">
        <f t="shared" si="19"/>
        <v>0.55464049430353279</v>
      </c>
      <c r="AQ604" s="35"/>
      <c r="AR604" s="35"/>
      <c r="AS604" s="35"/>
      <c r="AT604" s="35"/>
      <c r="AU604" s="35"/>
      <c r="AV604" s="35"/>
    </row>
    <row r="605" spans="1:48" s="145" customFormat="1" ht="27.95" customHeight="1" x14ac:dyDescent="0.25">
      <c r="A605" s="126" t="s">
        <v>1927</v>
      </c>
      <c r="B605" s="126">
        <v>2021</v>
      </c>
      <c r="C605" s="126" t="s">
        <v>3448</v>
      </c>
      <c r="D605" s="127" t="s">
        <v>3449</v>
      </c>
      <c r="E605" s="128" t="s">
        <v>54</v>
      </c>
      <c r="F605" s="129" t="s">
        <v>27</v>
      </c>
      <c r="G605" s="130" t="s">
        <v>75</v>
      </c>
      <c r="H605" s="131" t="s">
        <v>851</v>
      </c>
      <c r="I605" s="132" t="s">
        <v>49</v>
      </c>
      <c r="J605" s="147" t="s">
        <v>223</v>
      </c>
      <c r="K605" s="133">
        <v>20</v>
      </c>
      <c r="L605" s="134" t="str">
        <f>IF(ISERROR(VLOOKUP(K605,#REF!,2,FALSE))," ",VLOOKUP(K605,#REF!,2,FALSE))</f>
        <v xml:space="preserve"> </v>
      </c>
      <c r="M605" s="134" t="str">
        <f>IF(ISERROR(VLOOKUP(K605,#REF!,3,FALSE))," ",VLOOKUP(K605,#REF!,3,FALSE))</f>
        <v xml:space="preserve"> </v>
      </c>
      <c r="N605" s="135" t="s">
        <v>2584</v>
      </c>
      <c r="O605" s="136">
        <v>0</v>
      </c>
      <c r="P605" s="137" t="s">
        <v>2474</v>
      </c>
      <c r="Q605" s="138" t="s">
        <v>1403</v>
      </c>
      <c r="R605" s="137" t="s">
        <v>295</v>
      </c>
      <c r="S605" s="137" t="s">
        <v>79</v>
      </c>
      <c r="T605" s="139" t="s">
        <v>79</v>
      </c>
      <c r="U605" s="140" t="s">
        <v>79</v>
      </c>
      <c r="V605" s="165">
        <v>16344000</v>
      </c>
      <c r="W605" s="141">
        <v>0</v>
      </c>
      <c r="X605" s="142"/>
      <c r="Y605" s="148"/>
      <c r="Z605" s="260">
        <f t="shared" si="18"/>
        <v>16344000</v>
      </c>
      <c r="AA605" s="263">
        <v>2633200</v>
      </c>
      <c r="AB605" s="168">
        <v>44495</v>
      </c>
      <c r="AC605" s="168">
        <v>44502</v>
      </c>
      <c r="AD605" s="168">
        <v>44682</v>
      </c>
      <c r="AE605" s="143">
        <v>180</v>
      </c>
      <c r="AF605" s="143">
        <v>0</v>
      </c>
      <c r="AG605" s="170">
        <v>0</v>
      </c>
      <c r="AH605" s="171" t="s">
        <v>79</v>
      </c>
      <c r="AI605" s="169" t="s">
        <v>79</v>
      </c>
      <c r="AJ605" s="169" t="s">
        <v>79</v>
      </c>
      <c r="AK605" s="169" t="s">
        <v>79</v>
      </c>
      <c r="AL605" s="143" t="s">
        <v>79</v>
      </c>
      <c r="AM605" s="143" t="s">
        <v>2610</v>
      </c>
      <c r="AN605" s="143" t="s">
        <v>79</v>
      </c>
      <c r="AO605" s="143" t="s">
        <v>79</v>
      </c>
      <c r="AP605" s="144">
        <f t="shared" si="19"/>
        <v>0.16111111111111112</v>
      </c>
      <c r="AQ605" s="35"/>
      <c r="AR605" s="35"/>
      <c r="AS605" s="35"/>
      <c r="AT605" s="35"/>
      <c r="AU605" s="35"/>
      <c r="AV605" s="35"/>
    </row>
    <row r="606" spans="1:48" s="145" customFormat="1" ht="27.95" customHeight="1" x14ac:dyDescent="0.25">
      <c r="A606" s="126" t="s">
        <v>1928</v>
      </c>
      <c r="B606" s="126">
        <v>2021</v>
      </c>
      <c r="C606" s="126" t="s">
        <v>3450</v>
      </c>
      <c r="D606" s="127" t="s">
        <v>3451</v>
      </c>
      <c r="E606" s="128" t="s">
        <v>54</v>
      </c>
      <c r="F606" s="129" t="s">
        <v>27</v>
      </c>
      <c r="G606" s="130" t="s">
        <v>75</v>
      </c>
      <c r="H606" s="131" t="s">
        <v>852</v>
      </c>
      <c r="I606" s="132" t="s">
        <v>49</v>
      </c>
      <c r="J606" s="147" t="s">
        <v>223</v>
      </c>
      <c r="K606" s="133">
        <v>20</v>
      </c>
      <c r="L606" s="134" t="str">
        <f>IF(ISERROR(VLOOKUP(K606,#REF!,2,FALSE))," ",VLOOKUP(K606,#REF!,2,FALSE))</f>
        <v xml:space="preserve"> </v>
      </c>
      <c r="M606" s="134" t="str">
        <f>IF(ISERROR(VLOOKUP(K606,#REF!,3,FALSE))," ",VLOOKUP(K606,#REF!,3,FALSE))</f>
        <v xml:space="preserve"> </v>
      </c>
      <c r="N606" s="135" t="s">
        <v>2584</v>
      </c>
      <c r="O606" s="136">
        <v>0</v>
      </c>
      <c r="P606" s="137" t="s">
        <v>2475</v>
      </c>
      <c r="Q606" s="138" t="s">
        <v>1404</v>
      </c>
      <c r="R606" s="137" t="s">
        <v>295</v>
      </c>
      <c r="S606" s="137" t="s">
        <v>79</v>
      </c>
      <c r="T606" s="139" t="s">
        <v>79</v>
      </c>
      <c r="U606" s="140" t="s">
        <v>79</v>
      </c>
      <c r="V606" s="165">
        <v>16344000</v>
      </c>
      <c r="W606" s="141">
        <v>0</v>
      </c>
      <c r="X606" s="142"/>
      <c r="Y606" s="148"/>
      <c r="Z606" s="260">
        <f t="shared" si="18"/>
        <v>16344000</v>
      </c>
      <c r="AA606" s="263">
        <v>3178000</v>
      </c>
      <c r="AB606" s="168">
        <v>44490</v>
      </c>
      <c r="AC606" s="168">
        <v>44495</v>
      </c>
      <c r="AD606" s="168">
        <v>44676</v>
      </c>
      <c r="AE606" s="143">
        <v>180</v>
      </c>
      <c r="AF606" s="143">
        <v>0</v>
      </c>
      <c r="AG606" s="170">
        <v>0</v>
      </c>
      <c r="AH606" s="171" t="s">
        <v>79</v>
      </c>
      <c r="AI606" s="169" t="s">
        <v>79</v>
      </c>
      <c r="AJ606" s="169" t="s">
        <v>79</v>
      </c>
      <c r="AK606" s="169" t="s">
        <v>79</v>
      </c>
      <c r="AL606" s="143" t="s">
        <v>79</v>
      </c>
      <c r="AM606" s="143" t="s">
        <v>2610</v>
      </c>
      <c r="AN606" s="143" t="s">
        <v>79</v>
      </c>
      <c r="AO606" s="143" t="s">
        <v>79</v>
      </c>
      <c r="AP606" s="144">
        <f t="shared" si="19"/>
        <v>0.19444444444444445</v>
      </c>
      <c r="AQ606" s="35"/>
      <c r="AR606" s="35"/>
      <c r="AS606" s="35"/>
      <c r="AT606" s="35"/>
      <c r="AU606" s="35"/>
      <c r="AV606" s="35"/>
    </row>
    <row r="607" spans="1:48" s="145" customFormat="1" ht="27.95" customHeight="1" x14ac:dyDescent="0.25">
      <c r="A607" s="126" t="s">
        <v>1929</v>
      </c>
      <c r="B607" s="126">
        <v>2021</v>
      </c>
      <c r="C607" s="126" t="s">
        <v>3452</v>
      </c>
      <c r="D607" s="127" t="s">
        <v>3453</v>
      </c>
      <c r="E607" s="128" t="s">
        <v>54</v>
      </c>
      <c r="F607" s="129" t="s">
        <v>27</v>
      </c>
      <c r="G607" s="130" t="s">
        <v>75</v>
      </c>
      <c r="H607" s="131" t="s">
        <v>853</v>
      </c>
      <c r="I607" s="132" t="s">
        <v>49</v>
      </c>
      <c r="J607" s="147" t="s">
        <v>223</v>
      </c>
      <c r="K607" s="133">
        <v>20</v>
      </c>
      <c r="L607" s="134" t="str">
        <f>IF(ISERROR(VLOOKUP(K607,#REF!,2,FALSE))," ",VLOOKUP(K607,#REF!,2,FALSE))</f>
        <v xml:space="preserve"> </v>
      </c>
      <c r="M607" s="134" t="str">
        <f>IF(ISERROR(VLOOKUP(K607,#REF!,3,FALSE))," ",VLOOKUP(K607,#REF!,3,FALSE))</f>
        <v xml:space="preserve"> </v>
      </c>
      <c r="N607" s="135" t="s">
        <v>2584</v>
      </c>
      <c r="O607" s="136">
        <v>0</v>
      </c>
      <c r="P607" s="137" t="s">
        <v>2476</v>
      </c>
      <c r="Q607" s="138" t="s">
        <v>1405</v>
      </c>
      <c r="R607" s="137" t="s">
        <v>295</v>
      </c>
      <c r="S607" s="137" t="s">
        <v>79</v>
      </c>
      <c r="T607" s="139" t="s">
        <v>79</v>
      </c>
      <c r="U607" s="140" t="s">
        <v>79</v>
      </c>
      <c r="V607" s="165">
        <v>16344000</v>
      </c>
      <c r="W607" s="141">
        <v>0</v>
      </c>
      <c r="X607" s="142"/>
      <c r="Y607" s="148"/>
      <c r="Z607" s="260">
        <f t="shared" si="18"/>
        <v>16344000</v>
      </c>
      <c r="AA607" s="263">
        <v>3268800</v>
      </c>
      <c r="AB607" s="168">
        <v>44490</v>
      </c>
      <c r="AC607" s="168">
        <v>44494</v>
      </c>
      <c r="AD607" s="168">
        <v>44680</v>
      </c>
      <c r="AE607" s="143">
        <v>180</v>
      </c>
      <c r="AF607" s="143">
        <v>0</v>
      </c>
      <c r="AG607" s="170">
        <v>0</v>
      </c>
      <c r="AH607" s="171" t="s">
        <v>79</v>
      </c>
      <c r="AI607" s="169" t="s">
        <v>79</v>
      </c>
      <c r="AJ607" s="169" t="s">
        <v>79</v>
      </c>
      <c r="AK607" s="169" t="s">
        <v>79</v>
      </c>
      <c r="AL607" s="143" t="s">
        <v>79</v>
      </c>
      <c r="AM607" s="143" t="s">
        <v>2610</v>
      </c>
      <c r="AN607" s="143" t="s">
        <v>79</v>
      </c>
      <c r="AO607" s="143" t="s">
        <v>79</v>
      </c>
      <c r="AP607" s="144">
        <f t="shared" si="19"/>
        <v>0.2</v>
      </c>
      <c r="AQ607" s="35"/>
      <c r="AR607" s="35"/>
      <c r="AS607" s="35"/>
      <c r="AT607" s="35"/>
      <c r="AU607" s="35"/>
      <c r="AV607" s="35"/>
    </row>
    <row r="608" spans="1:48" s="145" customFormat="1" ht="27.95" customHeight="1" x14ac:dyDescent="0.25">
      <c r="A608" s="126" t="s">
        <v>1930</v>
      </c>
      <c r="B608" s="126">
        <v>2021</v>
      </c>
      <c r="C608" s="126" t="s">
        <v>3454</v>
      </c>
      <c r="D608" s="127" t="s">
        <v>3455</v>
      </c>
      <c r="E608" s="128" t="s">
        <v>54</v>
      </c>
      <c r="F608" s="129" t="s">
        <v>27</v>
      </c>
      <c r="G608" s="130" t="s">
        <v>75</v>
      </c>
      <c r="H608" s="131" t="s">
        <v>854</v>
      </c>
      <c r="I608" s="132" t="s">
        <v>49</v>
      </c>
      <c r="J608" s="147" t="s">
        <v>223</v>
      </c>
      <c r="K608" s="133">
        <v>57</v>
      </c>
      <c r="L608" s="134" t="str">
        <f>IF(ISERROR(VLOOKUP(K608,#REF!,2,FALSE))," ",VLOOKUP(K608,#REF!,2,FALSE))</f>
        <v xml:space="preserve"> </v>
      </c>
      <c r="M608" s="134" t="str">
        <f>IF(ISERROR(VLOOKUP(K608,#REF!,3,FALSE))," ",VLOOKUP(K608,#REF!,3,FALSE))</f>
        <v xml:space="preserve"> </v>
      </c>
      <c r="N608" s="135" t="s">
        <v>2553</v>
      </c>
      <c r="O608" s="136">
        <v>0</v>
      </c>
      <c r="P608" s="137" t="s">
        <v>2477</v>
      </c>
      <c r="Q608" s="138" t="s">
        <v>1406</v>
      </c>
      <c r="R608" s="137" t="s">
        <v>295</v>
      </c>
      <c r="S608" s="137" t="s">
        <v>79</v>
      </c>
      <c r="T608" s="139" t="s">
        <v>79</v>
      </c>
      <c r="U608" s="140" t="s">
        <v>79</v>
      </c>
      <c r="V608" s="165">
        <v>22330000</v>
      </c>
      <c r="W608" s="141">
        <v>0</v>
      </c>
      <c r="X608" s="142"/>
      <c r="Y608" s="148"/>
      <c r="Z608" s="260">
        <f t="shared" si="18"/>
        <v>22330000</v>
      </c>
      <c r="AA608" s="263">
        <v>7230667</v>
      </c>
      <c r="AB608" s="168">
        <v>44491</v>
      </c>
      <c r="AC608" s="168">
        <v>44496</v>
      </c>
      <c r="AD608" s="168">
        <v>44575</v>
      </c>
      <c r="AE608" s="143">
        <v>105</v>
      </c>
      <c r="AF608" s="143">
        <v>0</v>
      </c>
      <c r="AG608" s="170">
        <v>14</v>
      </c>
      <c r="AH608" s="171" t="s">
        <v>79</v>
      </c>
      <c r="AI608" s="169" t="s">
        <v>79</v>
      </c>
      <c r="AJ608" s="169" t="s">
        <v>79</v>
      </c>
      <c r="AK608" s="169" t="s">
        <v>79</v>
      </c>
      <c r="AL608" s="143" t="s">
        <v>79</v>
      </c>
      <c r="AM608" s="143" t="s">
        <v>79</v>
      </c>
      <c r="AN608" s="143" t="s">
        <v>2610</v>
      </c>
      <c r="AO608" s="143" t="s">
        <v>79</v>
      </c>
      <c r="AP608" s="144">
        <f t="shared" si="19"/>
        <v>0.32380953873712492</v>
      </c>
      <c r="AQ608" s="35"/>
      <c r="AR608" s="35"/>
      <c r="AS608" s="35"/>
      <c r="AT608" s="35"/>
      <c r="AU608" s="35"/>
      <c r="AV608" s="35"/>
    </row>
    <row r="609" spans="1:48" s="145" customFormat="1" ht="27.95" customHeight="1" x14ac:dyDescent="0.25">
      <c r="A609" s="126" t="s">
        <v>1931</v>
      </c>
      <c r="B609" s="126">
        <v>2021</v>
      </c>
      <c r="C609" s="126" t="s">
        <v>3456</v>
      </c>
      <c r="D609" s="127" t="s">
        <v>3457</v>
      </c>
      <c r="E609" s="128" t="s">
        <v>54</v>
      </c>
      <c r="F609" s="129" t="s">
        <v>27</v>
      </c>
      <c r="G609" s="130" t="s">
        <v>75</v>
      </c>
      <c r="H609" s="131" t="s">
        <v>855</v>
      </c>
      <c r="I609" s="132" t="s">
        <v>49</v>
      </c>
      <c r="J609" s="147" t="s">
        <v>223</v>
      </c>
      <c r="K609" s="133">
        <v>20</v>
      </c>
      <c r="L609" s="134" t="str">
        <f>IF(ISERROR(VLOOKUP(K609,#REF!,2,FALSE))," ",VLOOKUP(K609,#REF!,2,FALSE))</f>
        <v xml:space="preserve"> </v>
      </c>
      <c r="M609" s="134" t="str">
        <f>IF(ISERROR(VLOOKUP(K609,#REF!,3,FALSE))," ",VLOOKUP(K609,#REF!,3,FALSE))</f>
        <v xml:space="preserve"> </v>
      </c>
      <c r="N609" s="135" t="s">
        <v>2584</v>
      </c>
      <c r="O609" s="136">
        <v>0</v>
      </c>
      <c r="P609" s="137" t="s">
        <v>2478</v>
      </c>
      <c r="Q609" s="138" t="s">
        <v>1407</v>
      </c>
      <c r="R609" s="137" t="s">
        <v>295</v>
      </c>
      <c r="S609" s="137" t="s">
        <v>79</v>
      </c>
      <c r="T609" s="139" t="s">
        <v>79</v>
      </c>
      <c r="U609" s="140" t="s">
        <v>79</v>
      </c>
      <c r="V609" s="165">
        <v>16344000</v>
      </c>
      <c r="W609" s="141">
        <v>0</v>
      </c>
      <c r="X609" s="142"/>
      <c r="Y609" s="148"/>
      <c r="Z609" s="260">
        <f t="shared" si="18"/>
        <v>16344000</v>
      </c>
      <c r="AA609" s="263">
        <v>3178000</v>
      </c>
      <c r="AB609" s="168">
        <v>44490</v>
      </c>
      <c r="AC609" s="168">
        <v>44495</v>
      </c>
      <c r="AD609" s="168">
        <v>44676</v>
      </c>
      <c r="AE609" s="143">
        <v>180</v>
      </c>
      <c r="AF609" s="143">
        <v>0</v>
      </c>
      <c r="AG609" s="170">
        <v>0</v>
      </c>
      <c r="AH609" s="171" t="s">
        <v>79</v>
      </c>
      <c r="AI609" s="169" t="s">
        <v>79</v>
      </c>
      <c r="AJ609" s="169" t="s">
        <v>79</v>
      </c>
      <c r="AK609" s="169" t="s">
        <v>79</v>
      </c>
      <c r="AL609" s="143" t="s">
        <v>79</v>
      </c>
      <c r="AM609" s="143" t="s">
        <v>2610</v>
      </c>
      <c r="AN609" s="143" t="s">
        <v>2610</v>
      </c>
      <c r="AO609" s="143" t="s">
        <v>79</v>
      </c>
      <c r="AP609" s="144">
        <f t="shared" si="19"/>
        <v>0.19444444444444445</v>
      </c>
      <c r="AQ609" s="35"/>
      <c r="AR609" s="35"/>
      <c r="AS609" s="35"/>
      <c r="AT609" s="35"/>
      <c r="AU609" s="35"/>
      <c r="AV609" s="35"/>
    </row>
    <row r="610" spans="1:48" s="145" customFormat="1" ht="27.95" customHeight="1" x14ac:dyDescent="0.25">
      <c r="A610" s="126" t="s">
        <v>1932</v>
      </c>
      <c r="B610" s="126">
        <v>2021</v>
      </c>
      <c r="C610" s="126" t="s">
        <v>3458</v>
      </c>
      <c r="D610" s="127" t="s">
        <v>3459</v>
      </c>
      <c r="E610" s="128" t="s">
        <v>54</v>
      </c>
      <c r="F610" s="129" t="s">
        <v>27</v>
      </c>
      <c r="G610" s="130" t="s">
        <v>75</v>
      </c>
      <c r="H610" s="131" t="s">
        <v>856</v>
      </c>
      <c r="I610" s="132" t="s">
        <v>49</v>
      </c>
      <c r="J610" s="147" t="s">
        <v>223</v>
      </c>
      <c r="K610" s="133">
        <v>20</v>
      </c>
      <c r="L610" s="134" t="str">
        <f>IF(ISERROR(VLOOKUP(K610,#REF!,2,FALSE))," ",VLOOKUP(K610,#REF!,2,FALSE))</f>
        <v xml:space="preserve"> </v>
      </c>
      <c r="M610" s="134" t="str">
        <f>IF(ISERROR(VLOOKUP(K610,#REF!,3,FALSE))," ",VLOOKUP(K610,#REF!,3,FALSE))</f>
        <v xml:space="preserve"> </v>
      </c>
      <c r="N610" s="135" t="s">
        <v>2584</v>
      </c>
      <c r="O610" s="136">
        <v>0</v>
      </c>
      <c r="P610" s="137" t="s">
        <v>2479</v>
      </c>
      <c r="Q610" s="138" t="s">
        <v>1408</v>
      </c>
      <c r="R610" s="137" t="s">
        <v>295</v>
      </c>
      <c r="S610" s="137" t="s">
        <v>79</v>
      </c>
      <c r="T610" s="139" t="s">
        <v>79</v>
      </c>
      <c r="U610" s="140" t="s">
        <v>79</v>
      </c>
      <c r="V610" s="165">
        <v>16344000</v>
      </c>
      <c r="W610" s="141">
        <v>0</v>
      </c>
      <c r="X610" s="142"/>
      <c r="Y610" s="148"/>
      <c r="Z610" s="260">
        <f t="shared" si="18"/>
        <v>16344000</v>
      </c>
      <c r="AA610" s="263">
        <v>2633200</v>
      </c>
      <c r="AB610" s="168">
        <v>44495</v>
      </c>
      <c r="AC610" s="168">
        <v>44502</v>
      </c>
      <c r="AD610" s="168">
        <v>44682</v>
      </c>
      <c r="AE610" s="143">
        <v>180</v>
      </c>
      <c r="AF610" s="143">
        <v>0</v>
      </c>
      <c r="AG610" s="170">
        <v>0</v>
      </c>
      <c r="AH610" s="171" t="s">
        <v>79</v>
      </c>
      <c r="AI610" s="169" t="s">
        <v>79</v>
      </c>
      <c r="AJ610" s="169" t="s">
        <v>79</v>
      </c>
      <c r="AK610" s="169" t="s">
        <v>79</v>
      </c>
      <c r="AL610" s="143" t="s">
        <v>79</v>
      </c>
      <c r="AM610" s="143" t="s">
        <v>2610</v>
      </c>
      <c r="AN610" s="143" t="s">
        <v>79</v>
      </c>
      <c r="AO610" s="143" t="s">
        <v>79</v>
      </c>
      <c r="AP610" s="144">
        <f t="shared" si="19"/>
        <v>0.16111111111111112</v>
      </c>
      <c r="AQ610" s="35"/>
      <c r="AR610" s="35"/>
      <c r="AS610" s="35"/>
      <c r="AT610" s="35"/>
      <c r="AU610" s="35"/>
      <c r="AV610" s="35"/>
    </row>
    <row r="611" spans="1:48" s="145" customFormat="1" ht="27.95" customHeight="1" x14ac:dyDescent="0.25">
      <c r="A611" s="126" t="s">
        <v>1933</v>
      </c>
      <c r="B611" s="126">
        <v>2021</v>
      </c>
      <c r="C611" s="126" t="s">
        <v>3460</v>
      </c>
      <c r="D611" s="127" t="s">
        <v>3461</v>
      </c>
      <c r="E611" s="128" t="s">
        <v>54</v>
      </c>
      <c r="F611" s="129" t="s">
        <v>27</v>
      </c>
      <c r="G611" s="130" t="s">
        <v>75</v>
      </c>
      <c r="H611" s="131" t="s">
        <v>857</v>
      </c>
      <c r="I611" s="132" t="s">
        <v>49</v>
      </c>
      <c r="J611" s="147" t="s">
        <v>223</v>
      </c>
      <c r="K611" s="133">
        <v>20</v>
      </c>
      <c r="L611" s="134" t="str">
        <f>IF(ISERROR(VLOOKUP(K611,#REF!,2,FALSE))," ",VLOOKUP(K611,#REF!,2,FALSE))</f>
        <v xml:space="preserve"> </v>
      </c>
      <c r="M611" s="134" t="str">
        <f>IF(ISERROR(VLOOKUP(K611,#REF!,3,FALSE))," ",VLOOKUP(K611,#REF!,3,FALSE))</f>
        <v xml:space="preserve"> </v>
      </c>
      <c r="N611" s="135" t="s">
        <v>2584</v>
      </c>
      <c r="O611" s="136">
        <v>0</v>
      </c>
      <c r="P611" s="137" t="s">
        <v>2480</v>
      </c>
      <c r="Q611" s="138" t="s">
        <v>1409</v>
      </c>
      <c r="R611" s="137" t="s">
        <v>295</v>
      </c>
      <c r="S611" s="137" t="s">
        <v>79</v>
      </c>
      <c r="T611" s="139" t="s">
        <v>79</v>
      </c>
      <c r="U611" s="140" t="s">
        <v>79</v>
      </c>
      <c r="V611" s="165">
        <v>16344000</v>
      </c>
      <c r="W611" s="141">
        <v>0</v>
      </c>
      <c r="X611" s="142"/>
      <c r="Y611" s="148"/>
      <c r="Z611" s="260">
        <f t="shared" si="18"/>
        <v>16344000</v>
      </c>
      <c r="AA611" s="263">
        <v>3087200</v>
      </c>
      <c r="AB611" s="168">
        <v>44491</v>
      </c>
      <c r="AC611" s="168">
        <v>44496</v>
      </c>
      <c r="AD611" s="168">
        <v>44677</v>
      </c>
      <c r="AE611" s="143">
        <v>180</v>
      </c>
      <c r="AF611" s="143">
        <v>0</v>
      </c>
      <c r="AG611" s="170">
        <v>0</v>
      </c>
      <c r="AH611" s="171" t="s">
        <v>79</v>
      </c>
      <c r="AI611" s="169" t="s">
        <v>79</v>
      </c>
      <c r="AJ611" s="169" t="s">
        <v>79</v>
      </c>
      <c r="AK611" s="169" t="s">
        <v>79</v>
      </c>
      <c r="AL611" s="143" t="s">
        <v>79</v>
      </c>
      <c r="AM611" s="143" t="s">
        <v>2610</v>
      </c>
      <c r="AN611" s="143" t="s">
        <v>79</v>
      </c>
      <c r="AO611" s="143" t="s">
        <v>79</v>
      </c>
      <c r="AP611" s="144">
        <f t="shared" si="19"/>
        <v>0.18888888888888888</v>
      </c>
      <c r="AQ611" s="35"/>
      <c r="AR611" s="35"/>
      <c r="AS611" s="35"/>
      <c r="AT611" s="35"/>
      <c r="AU611" s="35"/>
      <c r="AV611" s="35"/>
    </row>
    <row r="612" spans="1:48" s="145" customFormat="1" ht="27.95" customHeight="1" x14ac:dyDescent="0.25">
      <c r="A612" s="126" t="s">
        <v>1934</v>
      </c>
      <c r="B612" s="126">
        <v>2021</v>
      </c>
      <c r="C612" s="126" t="s">
        <v>3462</v>
      </c>
      <c r="D612" s="127" t="s">
        <v>3463</v>
      </c>
      <c r="E612" s="128" t="s">
        <v>54</v>
      </c>
      <c r="F612" s="129" t="s">
        <v>27</v>
      </c>
      <c r="G612" s="130" t="s">
        <v>75</v>
      </c>
      <c r="H612" s="131" t="s">
        <v>858</v>
      </c>
      <c r="I612" s="132" t="s">
        <v>49</v>
      </c>
      <c r="J612" s="147" t="s">
        <v>223</v>
      </c>
      <c r="K612" s="133">
        <v>20</v>
      </c>
      <c r="L612" s="134" t="str">
        <f>IF(ISERROR(VLOOKUP(K612,#REF!,2,FALSE))," ",VLOOKUP(K612,#REF!,2,FALSE))</f>
        <v xml:space="preserve"> </v>
      </c>
      <c r="M612" s="134" t="str">
        <f>IF(ISERROR(VLOOKUP(K612,#REF!,3,FALSE))," ",VLOOKUP(K612,#REF!,3,FALSE))</f>
        <v xml:space="preserve"> </v>
      </c>
      <c r="N612" s="135" t="s">
        <v>2584</v>
      </c>
      <c r="O612" s="136">
        <v>0</v>
      </c>
      <c r="P612" s="137" t="s">
        <v>2481</v>
      </c>
      <c r="Q612" s="138" t="s">
        <v>1410</v>
      </c>
      <c r="R612" s="137" t="s">
        <v>295</v>
      </c>
      <c r="S612" s="137" t="s">
        <v>79</v>
      </c>
      <c r="T612" s="139" t="s">
        <v>79</v>
      </c>
      <c r="U612" s="140" t="s">
        <v>79</v>
      </c>
      <c r="V612" s="165">
        <v>16344000</v>
      </c>
      <c r="W612" s="141">
        <v>-12984400</v>
      </c>
      <c r="X612" s="142"/>
      <c r="Y612" s="148"/>
      <c r="Z612" s="260">
        <f t="shared" si="18"/>
        <v>3359600</v>
      </c>
      <c r="AA612" s="263">
        <v>3268800</v>
      </c>
      <c r="AB612" s="168">
        <v>44488</v>
      </c>
      <c r="AC612" s="168">
        <v>44494</v>
      </c>
      <c r="AD612" s="168">
        <v>44675</v>
      </c>
      <c r="AE612" s="143">
        <v>180</v>
      </c>
      <c r="AF612" s="143">
        <v>0</v>
      </c>
      <c r="AG612" s="170">
        <v>0</v>
      </c>
      <c r="AH612" s="171" t="s">
        <v>79</v>
      </c>
      <c r="AI612" s="169" t="s">
        <v>79</v>
      </c>
      <c r="AJ612" s="169" t="s">
        <v>79</v>
      </c>
      <c r="AK612" s="169" t="s">
        <v>79</v>
      </c>
      <c r="AL612" s="143" t="s">
        <v>79</v>
      </c>
      <c r="AM612" s="143" t="s">
        <v>2610</v>
      </c>
      <c r="AN612" s="143" t="s">
        <v>79</v>
      </c>
      <c r="AO612" s="143" t="s">
        <v>79</v>
      </c>
      <c r="AP612" s="144">
        <f t="shared" si="19"/>
        <v>0.97297297297297303</v>
      </c>
      <c r="AQ612" s="35"/>
      <c r="AR612" s="35"/>
      <c r="AS612" s="35"/>
      <c r="AT612" s="35"/>
      <c r="AU612" s="35"/>
      <c r="AV612" s="35"/>
    </row>
    <row r="613" spans="1:48" s="145" customFormat="1" ht="27.95" customHeight="1" x14ac:dyDescent="0.25">
      <c r="A613" s="126" t="s">
        <v>1934</v>
      </c>
      <c r="B613" s="126">
        <v>2021</v>
      </c>
      <c r="C613" s="126" t="s">
        <v>3462</v>
      </c>
      <c r="D613" s="127" t="s">
        <v>3463</v>
      </c>
      <c r="E613" s="128" t="s">
        <v>54</v>
      </c>
      <c r="F613" s="129" t="s">
        <v>27</v>
      </c>
      <c r="G613" s="130" t="s">
        <v>75</v>
      </c>
      <c r="H613" s="131" t="s">
        <v>859</v>
      </c>
      <c r="I613" s="132" t="s">
        <v>49</v>
      </c>
      <c r="J613" s="147" t="s">
        <v>223</v>
      </c>
      <c r="K613" s="133">
        <v>20</v>
      </c>
      <c r="L613" s="134" t="str">
        <f>IF(ISERROR(VLOOKUP(K613,#REF!,2,FALSE))," ",VLOOKUP(K613,#REF!,2,FALSE))</f>
        <v xml:space="preserve"> </v>
      </c>
      <c r="M613" s="134" t="str">
        <f>IF(ISERROR(VLOOKUP(K613,#REF!,3,FALSE))," ",VLOOKUP(K613,#REF!,3,FALSE))</f>
        <v xml:space="preserve"> </v>
      </c>
      <c r="N613" s="135" t="s">
        <v>2584</v>
      </c>
      <c r="O613" s="136">
        <v>0</v>
      </c>
      <c r="P613" s="137" t="s">
        <v>2482</v>
      </c>
      <c r="Q613" s="138" t="s">
        <v>1411</v>
      </c>
      <c r="R613" s="137" t="s">
        <v>295</v>
      </c>
      <c r="S613" s="137" t="s">
        <v>79</v>
      </c>
      <c r="T613" s="139" t="s">
        <v>79</v>
      </c>
      <c r="U613" s="140" t="s">
        <v>79</v>
      </c>
      <c r="V613" s="165">
        <v>12984400</v>
      </c>
      <c r="W613" s="141">
        <v>0</v>
      </c>
      <c r="X613" s="142"/>
      <c r="Y613" s="148"/>
      <c r="Z613" s="260">
        <f t="shared" si="18"/>
        <v>12984400</v>
      </c>
      <c r="AA613" s="263">
        <v>0</v>
      </c>
      <c r="AB613" s="168">
        <v>44488</v>
      </c>
      <c r="AC613" s="168">
        <v>44494</v>
      </c>
      <c r="AD613" s="168">
        <v>44675</v>
      </c>
      <c r="AE613" s="143">
        <v>180</v>
      </c>
      <c r="AF613" s="143">
        <v>0</v>
      </c>
      <c r="AG613" s="170">
        <v>0</v>
      </c>
      <c r="AH613" s="171" t="s">
        <v>79</v>
      </c>
      <c r="AI613" s="169" t="s">
        <v>79</v>
      </c>
      <c r="AJ613" s="169" t="s">
        <v>79</v>
      </c>
      <c r="AK613" s="169" t="s">
        <v>79</v>
      </c>
      <c r="AL613" s="143" t="s">
        <v>79</v>
      </c>
      <c r="AM613" s="143" t="s">
        <v>2610</v>
      </c>
      <c r="AN613" s="143" t="s">
        <v>79</v>
      </c>
      <c r="AO613" s="143" t="s">
        <v>79</v>
      </c>
      <c r="AP613" s="144">
        <f t="shared" si="19"/>
        <v>0</v>
      </c>
      <c r="AQ613" s="35"/>
      <c r="AR613" s="35"/>
      <c r="AS613" s="35"/>
      <c r="AT613" s="35"/>
      <c r="AU613" s="35"/>
      <c r="AV613" s="35"/>
    </row>
    <row r="614" spans="1:48" s="145" customFormat="1" ht="27.95" customHeight="1" x14ac:dyDescent="0.25">
      <c r="A614" s="126" t="s">
        <v>1935</v>
      </c>
      <c r="B614" s="126">
        <v>2021</v>
      </c>
      <c r="C614" s="126" t="s">
        <v>3464</v>
      </c>
      <c r="D614" s="127" t="s">
        <v>3465</v>
      </c>
      <c r="E614" s="128" t="s">
        <v>54</v>
      </c>
      <c r="F614" s="129" t="s">
        <v>27</v>
      </c>
      <c r="G614" s="130" t="s">
        <v>75</v>
      </c>
      <c r="H614" s="131" t="s">
        <v>860</v>
      </c>
      <c r="I614" s="132" t="s">
        <v>49</v>
      </c>
      <c r="J614" s="147" t="s">
        <v>223</v>
      </c>
      <c r="K614" s="133">
        <v>20</v>
      </c>
      <c r="L614" s="134" t="str">
        <f>IF(ISERROR(VLOOKUP(K614,#REF!,2,FALSE))," ",VLOOKUP(K614,#REF!,2,FALSE))</f>
        <v xml:space="preserve"> </v>
      </c>
      <c r="M614" s="134" t="str">
        <f>IF(ISERROR(VLOOKUP(K614,#REF!,3,FALSE))," ",VLOOKUP(K614,#REF!,3,FALSE))</f>
        <v xml:space="preserve"> </v>
      </c>
      <c r="N614" s="135" t="s">
        <v>2584</v>
      </c>
      <c r="O614" s="136">
        <v>0</v>
      </c>
      <c r="P614" s="137" t="s">
        <v>2483</v>
      </c>
      <c r="Q614" s="138" t="s">
        <v>1412</v>
      </c>
      <c r="R614" s="137" t="s">
        <v>295</v>
      </c>
      <c r="S614" s="137" t="s">
        <v>79</v>
      </c>
      <c r="T614" s="139" t="s">
        <v>79</v>
      </c>
      <c r="U614" s="140" t="s">
        <v>79</v>
      </c>
      <c r="V614" s="165">
        <v>16344000</v>
      </c>
      <c r="W614" s="141">
        <v>0</v>
      </c>
      <c r="X614" s="142"/>
      <c r="Y614" s="148"/>
      <c r="Z614" s="260">
        <f t="shared" si="18"/>
        <v>16344000</v>
      </c>
      <c r="AA614" s="263">
        <v>3178000</v>
      </c>
      <c r="AB614" s="168">
        <v>44489</v>
      </c>
      <c r="AC614" s="168">
        <v>44495</v>
      </c>
      <c r="AD614" s="168">
        <v>44676</v>
      </c>
      <c r="AE614" s="143">
        <v>180</v>
      </c>
      <c r="AF614" s="143">
        <v>0</v>
      </c>
      <c r="AG614" s="170">
        <v>0</v>
      </c>
      <c r="AH614" s="171" t="s">
        <v>79</v>
      </c>
      <c r="AI614" s="169" t="s">
        <v>79</v>
      </c>
      <c r="AJ614" s="169" t="s">
        <v>79</v>
      </c>
      <c r="AK614" s="169" t="s">
        <v>79</v>
      </c>
      <c r="AL614" s="143" t="s">
        <v>79</v>
      </c>
      <c r="AM614" s="143" t="s">
        <v>2610</v>
      </c>
      <c r="AN614" s="143" t="s">
        <v>79</v>
      </c>
      <c r="AO614" s="143" t="s">
        <v>79</v>
      </c>
      <c r="AP614" s="144">
        <f t="shared" si="19"/>
        <v>0.19444444444444445</v>
      </c>
      <c r="AQ614" s="35"/>
      <c r="AR614" s="35"/>
      <c r="AS614" s="35"/>
      <c r="AT614" s="35"/>
      <c r="AU614" s="35"/>
      <c r="AV614" s="35"/>
    </row>
    <row r="615" spans="1:48" s="145" customFormat="1" ht="27.95" customHeight="1" x14ac:dyDescent="0.25">
      <c r="A615" s="126" t="s">
        <v>1936</v>
      </c>
      <c r="B615" s="126">
        <v>2021</v>
      </c>
      <c r="C615" s="126" t="s">
        <v>3466</v>
      </c>
      <c r="D615" s="127" t="s">
        <v>3467</v>
      </c>
      <c r="E615" s="128" t="s">
        <v>52</v>
      </c>
      <c r="F615" s="129" t="s">
        <v>53</v>
      </c>
      <c r="G615" s="130" t="s">
        <v>62</v>
      </c>
      <c r="H615" s="131" t="s">
        <v>861</v>
      </c>
      <c r="I615" s="132" t="s">
        <v>49</v>
      </c>
      <c r="J615" s="147" t="s">
        <v>223</v>
      </c>
      <c r="K615" s="133">
        <v>57</v>
      </c>
      <c r="L615" s="134" t="str">
        <f>IF(ISERROR(VLOOKUP(K615,#REF!,2,FALSE))," ",VLOOKUP(K615,#REF!,2,FALSE))</f>
        <v xml:space="preserve"> </v>
      </c>
      <c r="M615" s="134" t="str">
        <f>IF(ISERROR(VLOOKUP(K615,#REF!,3,FALSE))," ",VLOOKUP(K615,#REF!,3,FALSE))</f>
        <v xml:space="preserve"> </v>
      </c>
      <c r="N615" s="135" t="s">
        <v>2553</v>
      </c>
      <c r="O615" s="136">
        <v>5</v>
      </c>
      <c r="P615" s="137" t="s">
        <v>2484</v>
      </c>
      <c r="Q615" s="138" t="s">
        <v>1413</v>
      </c>
      <c r="R615" s="137" t="s">
        <v>295</v>
      </c>
      <c r="S615" s="137"/>
      <c r="T615" s="139"/>
      <c r="U615" s="140"/>
      <c r="V615" s="165">
        <v>224424798</v>
      </c>
      <c r="W615" s="141">
        <v>0</v>
      </c>
      <c r="X615" s="142"/>
      <c r="Y615" s="148"/>
      <c r="Z615" s="260">
        <f t="shared" si="18"/>
        <v>224424798</v>
      </c>
      <c r="AA615" s="263">
        <v>0</v>
      </c>
      <c r="AB615" s="168">
        <v>44480</v>
      </c>
      <c r="AC615" s="168">
        <v>44502</v>
      </c>
      <c r="AD615" s="168">
        <v>44621</v>
      </c>
      <c r="AE615" s="143">
        <v>120</v>
      </c>
      <c r="AF615" s="143">
        <v>0</v>
      </c>
      <c r="AG615" s="170">
        <v>0</v>
      </c>
      <c r="AH615" s="171" t="s">
        <v>79</v>
      </c>
      <c r="AI615" s="169" t="s">
        <v>79</v>
      </c>
      <c r="AJ615" s="169" t="s">
        <v>79</v>
      </c>
      <c r="AK615" s="169" t="s">
        <v>79</v>
      </c>
      <c r="AL615" s="143" t="s">
        <v>79</v>
      </c>
      <c r="AM615" s="143" t="s">
        <v>2610</v>
      </c>
      <c r="AN615" s="143" t="s">
        <v>79</v>
      </c>
      <c r="AO615" s="143" t="s">
        <v>79</v>
      </c>
      <c r="AP615" s="144">
        <f t="shared" si="19"/>
        <v>0</v>
      </c>
      <c r="AQ615" s="35"/>
      <c r="AR615" s="35"/>
      <c r="AS615" s="35"/>
      <c r="AT615" s="35"/>
      <c r="AU615" s="35"/>
      <c r="AV615" s="35"/>
    </row>
    <row r="616" spans="1:48" s="145" customFormat="1" ht="114" customHeight="1" x14ac:dyDescent="0.25">
      <c r="A616" s="126" t="s">
        <v>1937</v>
      </c>
      <c r="B616" s="126">
        <v>2020</v>
      </c>
      <c r="C616" s="126" t="s">
        <v>3629</v>
      </c>
      <c r="D616" s="127" t="s">
        <v>3630</v>
      </c>
      <c r="E616" s="128" t="s">
        <v>52</v>
      </c>
      <c r="F616" s="129" t="s">
        <v>55</v>
      </c>
      <c r="G616" s="130" t="s">
        <v>79</v>
      </c>
      <c r="H616" s="131" t="s">
        <v>862</v>
      </c>
      <c r="I616" s="132" t="s">
        <v>49</v>
      </c>
      <c r="J616" s="147" t="s">
        <v>223</v>
      </c>
      <c r="K616" s="133">
        <v>27</v>
      </c>
      <c r="L616" s="134" t="str">
        <f>IF(ISERROR(VLOOKUP(K616,#REF!,2,FALSE))," ",VLOOKUP(K616,#REF!,2,FALSE))</f>
        <v xml:space="preserve"> </v>
      </c>
      <c r="M616" s="134" t="str">
        <f>IF(ISERROR(VLOOKUP(K616,#REF!,3,FALSE))," ",VLOOKUP(K616,#REF!,3,FALSE))</f>
        <v xml:space="preserve"> </v>
      </c>
      <c r="N616" s="135" t="s">
        <v>2569</v>
      </c>
      <c r="O616" s="136">
        <v>19</v>
      </c>
      <c r="P616" s="137" t="s">
        <v>2485</v>
      </c>
      <c r="Q616" s="138" t="s">
        <v>1414</v>
      </c>
      <c r="R616" s="137" t="s">
        <v>295</v>
      </c>
      <c r="S616" s="137" t="s">
        <v>79</v>
      </c>
      <c r="T616" s="139" t="s">
        <v>79</v>
      </c>
      <c r="U616" s="140" t="s">
        <v>79</v>
      </c>
      <c r="V616" s="167">
        <v>0</v>
      </c>
      <c r="W616" s="141">
        <v>0</v>
      </c>
      <c r="X616" s="142">
        <v>1</v>
      </c>
      <c r="Y616" s="148">
        <v>233514500</v>
      </c>
      <c r="Z616" s="260">
        <f t="shared" si="18"/>
        <v>233514500</v>
      </c>
      <c r="AA616" s="263">
        <v>0</v>
      </c>
      <c r="AB616" s="168">
        <v>44188</v>
      </c>
      <c r="AC616" s="168">
        <v>44270</v>
      </c>
      <c r="AD616" s="168">
        <v>44648</v>
      </c>
      <c r="AE616" s="143">
        <v>240</v>
      </c>
      <c r="AF616" s="143">
        <v>1</v>
      </c>
      <c r="AG616" s="170">
        <v>90</v>
      </c>
      <c r="AH616" s="171" t="s">
        <v>79</v>
      </c>
      <c r="AI616" s="169" t="s">
        <v>79</v>
      </c>
      <c r="AJ616" s="169" t="s">
        <v>79</v>
      </c>
      <c r="AK616" s="169" t="s">
        <v>79</v>
      </c>
      <c r="AL616" s="143" t="s">
        <v>79</v>
      </c>
      <c r="AM616" s="143" t="s">
        <v>2610</v>
      </c>
      <c r="AN616" s="143" t="s">
        <v>79</v>
      </c>
      <c r="AO616" s="143" t="s">
        <v>79</v>
      </c>
      <c r="AP616" s="144">
        <f t="shared" si="19"/>
        <v>0</v>
      </c>
      <c r="AQ616" s="35"/>
      <c r="AR616" s="35"/>
      <c r="AS616" s="35"/>
      <c r="AT616" s="35"/>
      <c r="AU616" s="35"/>
      <c r="AV616" s="35"/>
    </row>
    <row r="617" spans="1:48" s="145" customFormat="1" ht="207.75" customHeight="1" x14ac:dyDescent="0.25">
      <c r="A617" s="126" t="s">
        <v>1938</v>
      </c>
      <c r="B617" s="126">
        <v>2021</v>
      </c>
      <c r="C617" s="126" t="s">
        <v>3468</v>
      </c>
      <c r="D617" s="127" t="s">
        <v>3469</v>
      </c>
      <c r="E617" s="128" t="s">
        <v>52</v>
      </c>
      <c r="F617" s="129" t="s">
        <v>53</v>
      </c>
      <c r="G617" s="130" t="s">
        <v>62</v>
      </c>
      <c r="H617" s="131" t="s">
        <v>863</v>
      </c>
      <c r="I617" s="132" t="s">
        <v>49</v>
      </c>
      <c r="J617" s="147" t="s">
        <v>223</v>
      </c>
      <c r="K617" s="133">
        <v>43</v>
      </c>
      <c r="L617" s="134" t="str">
        <f>IF(ISERROR(VLOOKUP(K617,#REF!,2,FALSE))," ",VLOOKUP(K617,#REF!,2,FALSE))</f>
        <v xml:space="preserve"> </v>
      </c>
      <c r="M617" s="134" t="str">
        <f>IF(ISERROR(VLOOKUP(K617,#REF!,3,FALSE))," ",VLOOKUP(K617,#REF!,3,FALSE))</f>
        <v xml:space="preserve"> </v>
      </c>
      <c r="N617" s="135" t="s">
        <v>2566</v>
      </c>
      <c r="O617" s="136">
        <v>1</v>
      </c>
      <c r="P617" s="137" t="s">
        <v>2486</v>
      </c>
      <c r="Q617" s="138" t="s">
        <v>1415</v>
      </c>
      <c r="R617" s="137" t="s">
        <v>296</v>
      </c>
      <c r="S617" s="137" t="s">
        <v>79</v>
      </c>
      <c r="T617" s="139" t="s">
        <v>79</v>
      </c>
      <c r="U617" s="140" t="s">
        <v>79</v>
      </c>
      <c r="V617" s="163">
        <v>236326000</v>
      </c>
      <c r="W617" s="141">
        <v>0</v>
      </c>
      <c r="X617" s="142"/>
      <c r="Y617" s="148"/>
      <c r="Z617" s="260">
        <f t="shared" si="18"/>
        <v>236326000</v>
      </c>
      <c r="AA617" s="263">
        <v>70897800</v>
      </c>
      <c r="AB617" s="168">
        <v>44489</v>
      </c>
      <c r="AC617" s="168">
        <v>44504</v>
      </c>
      <c r="AD617" s="168">
        <v>44684</v>
      </c>
      <c r="AE617" s="143">
        <v>180</v>
      </c>
      <c r="AF617" s="143">
        <v>0</v>
      </c>
      <c r="AG617" s="170">
        <v>0</v>
      </c>
      <c r="AH617" s="171" t="s">
        <v>79</v>
      </c>
      <c r="AI617" s="169" t="s">
        <v>79</v>
      </c>
      <c r="AJ617" s="169" t="s">
        <v>79</v>
      </c>
      <c r="AK617" s="169" t="s">
        <v>79</v>
      </c>
      <c r="AL617" s="143" t="s">
        <v>79</v>
      </c>
      <c r="AM617" s="143" t="s">
        <v>2610</v>
      </c>
      <c r="AN617" s="143" t="s">
        <v>79</v>
      </c>
      <c r="AO617" s="143" t="s">
        <v>79</v>
      </c>
      <c r="AP617" s="144">
        <f t="shared" si="19"/>
        <v>0.3</v>
      </c>
      <c r="AQ617" s="35"/>
      <c r="AR617" s="35"/>
      <c r="AS617" s="35"/>
      <c r="AT617" s="35"/>
      <c r="AU617" s="35"/>
      <c r="AV617" s="35"/>
    </row>
    <row r="618" spans="1:48" s="145" customFormat="1" ht="27.95" customHeight="1" x14ac:dyDescent="0.25">
      <c r="A618" s="126" t="s">
        <v>1939</v>
      </c>
      <c r="B618" s="126">
        <v>2021</v>
      </c>
      <c r="C618" s="126" t="s">
        <v>3470</v>
      </c>
      <c r="D618" s="127" t="s">
        <v>3471</v>
      </c>
      <c r="E618" s="128" t="s">
        <v>40</v>
      </c>
      <c r="F618" s="129" t="s">
        <v>53</v>
      </c>
      <c r="G618" s="130" t="s">
        <v>58</v>
      </c>
      <c r="H618" s="131" t="s">
        <v>864</v>
      </c>
      <c r="I618" s="132" t="s">
        <v>49</v>
      </c>
      <c r="J618" s="147" t="s">
        <v>223</v>
      </c>
      <c r="K618" s="133">
        <v>57</v>
      </c>
      <c r="L618" s="134" t="str">
        <f>IF(ISERROR(VLOOKUP(K618,#REF!,2,FALSE))," ",VLOOKUP(K618,#REF!,2,FALSE))</f>
        <v xml:space="preserve"> </v>
      </c>
      <c r="M618" s="134" t="str">
        <f>IF(ISERROR(VLOOKUP(K618,#REF!,3,FALSE))," ",VLOOKUP(K618,#REF!,3,FALSE))</f>
        <v xml:space="preserve"> </v>
      </c>
      <c r="N618" s="135" t="s">
        <v>2553</v>
      </c>
      <c r="O618" s="136">
        <v>9</v>
      </c>
      <c r="P618" s="137" t="s">
        <v>2487</v>
      </c>
      <c r="Q618" s="138" t="s">
        <v>1416</v>
      </c>
      <c r="R618" s="137" t="s">
        <v>296</v>
      </c>
      <c r="S618" s="137" t="s">
        <v>79</v>
      </c>
      <c r="T618" s="139" t="s">
        <v>79</v>
      </c>
      <c r="U618" s="140" t="s">
        <v>79</v>
      </c>
      <c r="V618" s="165">
        <v>230576875</v>
      </c>
      <c r="W618" s="141">
        <v>0</v>
      </c>
      <c r="X618" s="142"/>
      <c r="Y618" s="148"/>
      <c r="Z618" s="260">
        <f t="shared" si="18"/>
        <v>230576875</v>
      </c>
      <c r="AA618" s="263">
        <v>129995460</v>
      </c>
      <c r="AB618" s="168">
        <v>44490</v>
      </c>
      <c r="AC618" s="168">
        <v>44504</v>
      </c>
      <c r="AD618" s="168">
        <v>44651</v>
      </c>
      <c r="AE618" s="143">
        <v>66</v>
      </c>
      <c r="AF618" s="143">
        <v>0</v>
      </c>
      <c r="AG618" s="170">
        <v>0</v>
      </c>
      <c r="AH618" s="171" t="s">
        <v>79</v>
      </c>
      <c r="AI618" s="169" t="s">
        <v>79</v>
      </c>
      <c r="AJ618" s="169" t="s">
        <v>79</v>
      </c>
      <c r="AK618" s="169" t="s">
        <v>79</v>
      </c>
      <c r="AL618" s="143" t="s">
        <v>79</v>
      </c>
      <c r="AM618" s="143" t="s">
        <v>2610</v>
      </c>
      <c r="AN618" s="143" t="s">
        <v>79</v>
      </c>
      <c r="AO618" s="143" t="s">
        <v>79</v>
      </c>
      <c r="AP618" s="144">
        <f t="shared" si="19"/>
        <v>0.56378359711918202</v>
      </c>
      <c r="AQ618" s="35"/>
      <c r="AR618" s="35"/>
      <c r="AS618" s="35"/>
      <c r="AT618" s="35"/>
      <c r="AU618" s="35"/>
      <c r="AV618" s="35"/>
    </row>
    <row r="619" spans="1:48" s="145" customFormat="1" ht="27.95" customHeight="1" x14ac:dyDescent="0.25">
      <c r="A619" s="126" t="s">
        <v>1940</v>
      </c>
      <c r="B619" s="126">
        <v>2020</v>
      </c>
      <c r="C619" s="126" t="s">
        <v>3635</v>
      </c>
      <c r="D619" s="127" t="s">
        <v>3636</v>
      </c>
      <c r="E619" s="128" t="s">
        <v>40</v>
      </c>
      <c r="F619" s="129" t="s">
        <v>53</v>
      </c>
      <c r="G619" s="130" t="s">
        <v>58</v>
      </c>
      <c r="H619" s="131" t="s">
        <v>865</v>
      </c>
      <c r="I619" s="132" t="s">
        <v>49</v>
      </c>
      <c r="J619" s="147" t="s">
        <v>223</v>
      </c>
      <c r="K619" s="133">
        <v>49</v>
      </c>
      <c r="L619" s="134" t="str">
        <f>IF(ISERROR(VLOOKUP(K619,#REF!,2,FALSE))," ",VLOOKUP(K619,#REF!,2,FALSE))</f>
        <v xml:space="preserve"> </v>
      </c>
      <c r="M619" s="134" t="str">
        <f>IF(ISERROR(VLOOKUP(K619,#REF!,3,FALSE))," ",VLOOKUP(K619,#REF!,3,FALSE))</f>
        <v xml:space="preserve"> </v>
      </c>
      <c r="N619" s="135" t="s">
        <v>2565</v>
      </c>
      <c r="O619" s="136">
        <v>1</v>
      </c>
      <c r="P619" s="137" t="s">
        <v>2435</v>
      </c>
      <c r="Q619" s="138" t="s">
        <v>1364</v>
      </c>
      <c r="R619" s="137" t="s">
        <v>296</v>
      </c>
      <c r="S619" s="137" t="s">
        <v>79</v>
      </c>
      <c r="T619" s="139" t="s">
        <v>79</v>
      </c>
      <c r="U619" s="140" t="s">
        <v>79</v>
      </c>
      <c r="V619" s="167">
        <v>0</v>
      </c>
      <c r="W619" s="141">
        <v>0</v>
      </c>
      <c r="X619" s="142">
        <v>1</v>
      </c>
      <c r="Y619" s="148">
        <v>100000000</v>
      </c>
      <c r="Z619" s="260">
        <f t="shared" si="18"/>
        <v>100000000</v>
      </c>
      <c r="AA619" s="263">
        <v>0</v>
      </c>
      <c r="AB619" s="168">
        <v>44194</v>
      </c>
      <c r="AC619" s="168">
        <v>44265</v>
      </c>
      <c r="AD619" s="168">
        <v>44690</v>
      </c>
      <c r="AE619" s="143">
        <v>119</v>
      </c>
      <c r="AF619" s="143">
        <v>1</v>
      </c>
      <c r="AG619" s="170">
        <v>120</v>
      </c>
      <c r="AH619" s="171" t="s">
        <v>79</v>
      </c>
      <c r="AI619" s="169" t="s">
        <v>79</v>
      </c>
      <c r="AJ619" s="169" t="s">
        <v>79</v>
      </c>
      <c r="AK619" s="169" t="s">
        <v>79</v>
      </c>
      <c r="AL619" s="143" t="s">
        <v>79</v>
      </c>
      <c r="AM619" s="143" t="s">
        <v>2610</v>
      </c>
      <c r="AN619" s="143" t="s">
        <v>79</v>
      </c>
      <c r="AO619" s="143" t="s">
        <v>79</v>
      </c>
      <c r="AP619" s="144">
        <f t="shared" si="19"/>
        <v>0</v>
      </c>
      <c r="AQ619" s="35"/>
      <c r="AR619" s="35"/>
      <c r="AS619" s="35"/>
      <c r="AT619" s="35"/>
      <c r="AU619" s="35"/>
      <c r="AV619" s="35"/>
    </row>
    <row r="620" spans="1:48" s="145" customFormat="1" ht="27.95" customHeight="1" x14ac:dyDescent="0.25">
      <c r="A620" s="126" t="s">
        <v>1941</v>
      </c>
      <c r="B620" s="126">
        <v>2021</v>
      </c>
      <c r="C620" s="126" t="s">
        <v>3472</v>
      </c>
      <c r="D620" s="127" t="s">
        <v>3473</v>
      </c>
      <c r="E620" s="128" t="s">
        <v>52</v>
      </c>
      <c r="F620" s="129" t="s">
        <v>55</v>
      </c>
      <c r="G620" s="130" t="s">
        <v>79</v>
      </c>
      <c r="H620" s="131" t="s">
        <v>866</v>
      </c>
      <c r="I620" s="132" t="s">
        <v>49</v>
      </c>
      <c r="J620" s="147" t="s">
        <v>223</v>
      </c>
      <c r="K620" s="133">
        <v>34</v>
      </c>
      <c r="L620" s="134" t="str">
        <f>IF(ISERROR(VLOOKUP(K620,#REF!,2,FALSE))," ",VLOOKUP(K620,#REF!,2,FALSE))</f>
        <v xml:space="preserve"> </v>
      </c>
      <c r="M620" s="134" t="str">
        <f>IF(ISERROR(VLOOKUP(K620,#REF!,3,FALSE))," ",VLOOKUP(K620,#REF!,3,FALSE))</f>
        <v xml:space="preserve"> </v>
      </c>
      <c r="N620" s="135" t="s">
        <v>2568</v>
      </c>
      <c r="O620" s="136">
        <v>2</v>
      </c>
      <c r="P620" s="137" t="s">
        <v>2488</v>
      </c>
      <c r="Q620" s="138" t="s">
        <v>1417</v>
      </c>
      <c r="R620" s="137" t="s">
        <v>296</v>
      </c>
      <c r="S620" s="137" t="s">
        <v>79</v>
      </c>
      <c r="T620" s="139" t="s">
        <v>79</v>
      </c>
      <c r="U620" s="140" t="s">
        <v>79</v>
      </c>
      <c r="V620" s="165">
        <v>847326000</v>
      </c>
      <c r="W620" s="141">
        <v>0</v>
      </c>
      <c r="X620" s="142"/>
      <c r="Y620" s="148"/>
      <c r="Z620" s="260">
        <f t="shared" si="18"/>
        <v>847326000</v>
      </c>
      <c r="AA620" s="263">
        <v>0</v>
      </c>
      <c r="AB620" s="168">
        <v>44490</v>
      </c>
      <c r="AC620" s="168">
        <v>44502</v>
      </c>
      <c r="AD620" s="168">
        <v>44680</v>
      </c>
      <c r="AE620" s="143">
        <v>180</v>
      </c>
      <c r="AF620" s="143">
        <v>0</v>
      </c>
      <c r="AG620" s="170">
        <v>0</v>
      </c>
      <c r="AH620" s="171" t="s">
        <v>79</v>
      </c>
      <c r="AI620" s="169" t="s">
        <v>79</v>
      </c>
      <c r="AJ620" s="169" t="s">
        <v>79</v>
      </c>
      <c r="AK620" s="169" t="s">
        <v>79</v>
      </c>
      <c r="AL620" s="143" t="s">
        <v>79</v>
      </c>
      <c r="AM620" s="143" t="s">
        <v>2610</v>
      </c>
      <c r="AN620" s="143" t="s">
        <v>79</v>
      </c>
      <c r="AO620" s="143" t="s">
        <v>79</v>
      </c>
      <c r="AP620" s="144">
        <f t="shared" si="19"/>
        <v>0</v>
      </c>
      <c r="AQ620" s="35"/>
      <c r="AR620" s="35"/>
      <c r="AS620" s="35"/>
      <c r="AT620" s="35"/>
      <c r="AU620" s="35"/>
      <c r="AV620" s="35"/>
    </row>
    <row r="621" spans="1:48" s="145" customFormat="1" ht="27.95" customHeight="1" x14ac:dyDescent="0.25">
      <c r="A621" s="126" t="s">
        <v>1942</v>
      </c>
      <c r="B621" s="126">
        <v>2021</v>
      </c>
      <c r="C621" s="126" t="s">
        <v>3474</v>
      </c>
      <c r="D621" s="127" t="s">
        <v>3475</v>
      </c>
      <c r="E621" s="128" t="s">
        <v>54</v>
      </c>
      <c r="F621" s="129" t="s">
        <v>27</v>
      </c>
      <c r="G621" s="130" t="s">
        <v>75</v>
      </c>
      <c r="H621" s="131" t="s">
        <v>867</v>
      </c>
      <c r="I621" s="132" t="s">
        <v>49</v>
      </c>
      <c r="J621" s="147" t="s">
        <v>223</v>
      </c>
      <c r="K621" s="133">
        <v>20</v>
      </c>
      <c r="L621" s="134" t="str">
        <f>IF(ISERROR(VLOOKUP(K621,#REF!,2,FALSE))," ",VLOOKUP(K621,#REF!,2,FALSE))</f>
        <v xml:space="preserve"> </v>
      </c>
      <c r="M621" s="134" t="str">
        <f>IF(ISERROR(VLOOKUP(K621,#REF!,3,FALSE))," ",VLOOKUP(K621,#REF!,3,FALSE))</f>
        <v xml:space="preserve"> </v>
      </c>
      <c r="N621" s="135" t="s">
        <v>2584</v>
      </c>
      <c r="O621" s="136">
        <v>0</v>
      </c>
      <c r="P621" s="137" t="s">
        <v>2489</v>
      </c>
      <c r="Q621" s="138" t="s">
        <v>1418</v>
      </c>
      <c r="R621" s="137" t="s">
        <v>295</v>
      </c>
      <c r="S621" s="137" t="s">
        <v>79</v>
      </c>
      <c r="T621" s="139" t="s">
        <v>79</v>
      </c>
      <c r="U621" s="140" t="s">
        <v>79</v>
      </c>
      <c r="V621" s="165">
        <v>16344000</v>
      </c>
      <c r="W621" s="141">
        <v>0</v>
      </c>
      <c r="X621" s="142"/>
      <c r="Y621" s="148"/>
      <c r="Z621" s="260">
        <f t="shared" si="18"/>
        <v>16344000</v>
      </c>
      <c r="AA621" s="263">
        <v>0</v>
      </c>
      <c r="AB621" s="168">
        <v>44495</v>
      </c>
      <c r="AC621" s="168">
        <v>44502</v>
      </c>
      <c r="AD621" s="168">
        <v>44682</v>
      </c>
      <c r="AE621" s="143">
        <v>180</v>
      </c>
      <c r="AF621" s="143">
        <v>0</v>
      </c>
      <c r="AG621" s="170">
        <v>0</v>
      </c>
      <c r="AH621" s="171" t="s">
        <v>79</v>
      </c>
      <c r="AI621" s="169" t="s">
        <v>79</v>
      </c>
      <c r="AJ621" s="169" t="s">
        <v>79</v>
      </c>
      <c r="AK621" s="169" t="s">
        <v>79</v>
      </c>
      <c r="AL621" s="143" t="s">
        <v>79</v>
      </c>
      <c r="AM621" s="143" t="s">
        <v>2610</v>
      </c>
      <c r="AN621" s="143" t="s">
        <v>79</v>
      </c>
      <c r="AO621" s="143" t="s">
        <v>79</v>
      </c>
      <c r="AP621" s="144">
        <f t="shared" si="19"/>
        <v>0</v>
      </c>
      <c r="AQ621" s="35"/>
      <c r="AR621" s="35"/>
      <c r="AS621" s="35"/>
      <c r="AT621" s="35"/>
      <c r="AU621" s="35"/>
      <c r="AV621" s="35"/>
    </row>
    <row r="622" spans="1:48" s="145" customFormat="1" ht="27.95" customHeight="1" x14ac:dyDescent="0.25">
      <c r="A622" s="126" t="s">
        <v>1943</v>
      </c>
      <c r="B622" s="126">
        <v>2021</v>
      </c>
      <c r="C622" s="126" t="s">
        <v>3476</v>
      </c>
      <c r="D622" s="127" t="s">
        <v>3477</v>
      </c>
      <c r="E622" s="128" t="s">
        <v>54</v>
      </c>
      <c r="F622" s="129" t="s">
        <v>27</v>
      </c>
      <c r="G622" s="130" t="s">
        <v>75</v>
      </c>
      <c r="H622" s="131" t="s">
        <v>868</v>
      </c>
      <c r="I622" s="132" t="s">
        <v>49</v>
      </c>
      <c r="J622" s="147" t="s">
        <v>223</v>
      </c>
      <c r="K622" s="133">
        <v>57</v>
      </c>
      <c r="L622" s="134" t="str">
        <f>IF(ISERROR(VLOOKUP(K622,#REF!,2,FALSE))," ",VLOOKUP(K622,#REF!,2,FALSE))</f>
        <v xml:space="preserve"> </v>
      </c>
      <c r="M622" s="134" t="str">
        <f>IF(ISERROR(VLOOKUP(K622,#REF!,3,FALSE))," ",VLOOKUP(K622,#REF!,3,FALSE))</f>
        <v xml:space="preserve"> </v>
      </c>
      <c r="N622" s="135" t="s">
        <v>2563</v>
      </c>
      <c r="O622" s="136">
        <v>0</v>
      </c>
      <c r="P622" s="137" t="s">
        <v>2490</v>
      </c>
      <c r="Q622" s="138" t="s">
        <v>1419</v>
      </c>
      <c r="R622" s="137" t="s">
        <v>295</v>
      </c>
      <c r="S622" s="137" t="s">
        <v>79</v>
      </c>
      <c r="T622" s="139" t="s">
        <v>79</v>
      </c>
      <c r="U622" s="140" t="s">
        <v>79</v>
      </c>
      <c r="V622" s="165">
        <v>15000000</v>
      </c>
      <c r="W622" s="141">
        <v>0</v>
      </c>
      <c r="X622" s="142"/>
      <c r="Y622" s="148"/>
      <c r="Z622" s="260">
        <f t="shared" si="18"/>
        <v>15000000</v>
      </c>
      <c r="AA622" s="263">
        <v>4833333</v>
      </c>
      <c r="AB622" s="168">
        <v>44495</v>
      </c>
      <c r="AC622" s="168">
        <v>44502</v>
      </c>
      <c r="AD622" s="168">
        <v>44561</v>
      </c>
      <c r="AE622" s="143">
        <v>90</v>
      </c>
      <c r="AF622" s="143">
        <v>0</v>
      </c>
      <c r="AG622" s="170">
        <v>0</v>
      </c>
      <c r="AH622" s="171" t="s">
        <v>79</v>
      </c>
      <c r="AI622" s="169" t="s">
        <v>79</v>
      </c>
      <c r="AJ622" s="169" t="s">
        <v>79</v>
      </c>
      <c r="AK622" s="169" t="s">
        <v>79</v>
      </c>
      <c r="AL622" s="143" t="s">
        <v>79</v>
      </c>
      <c r="AM622" s="143" t="s">
        <v>2610</v>
      </c>
      <c r="AN622" s="143" t="s">
        <v>79</v>
      </c>
      <c r="AO622" s="143" t="s">
        <v>79</v>
      </c>
      <c r="AP622" s="144">
        <f t="shared" si="19"/>
        <v>0.32222220000000001</v>
      </c>
      <c r="AQ622" s="35"/>
      <c r="AR622" s="35"/>
      <c r="AS622" s="35"/>
      <c r="AT622" s="35"/>
      <c r="AU622" s="35"/>
      <c r="AV622" s="35"/>
    </row>
    <row r="623" spans="1:48" s="145" customFormat="1" ht="27.95" customHeight="1" x14ac:dyDescent="0.25">
      <c r="A623" s="126" t="s">
        <v>1944</v>
      </c>
      <c r="B623" s="126">
        <v>2021</v>
      </c>
      <c r="C623" s="126" t="s">
        <v>3478</v>
      </c>
      <c r="D623" s="127" t="s">
        <v>3479</v>
      </c>
      <c r="E623" s="128" t="s">
        <v>54</v>
      </c>
      <c r="F623" s="129" t="s">
        <v>27</v>
      </c>
      <c r="G623" s="130" t="s">
        <v>75</v>
      </c>
      <c r="H623" s="131" t="s">
        <v>869</v>
      </c>
      <c r="I623" s="132" t="s">
        <v>49</v>
      </c>
      <c r="J623" s="147" t="s">
        <v>223</v>
      </c>
      <c r="K623" s="133">
        <v>20</v>
      </c>
      <c r="L623" s="134" t="str">
        <f>IF(ISERROR(VLOOKUP(K623,#REF!,2,FALSE))," ",VLOOKUP(K623,#REF!,2,FALSE))</f>
        <v xml:space="preserve"> </v>
      </c>
      <c r="M623" s="134" t="str">
        <f>IF(ISERROR(VLOOKUP(K623,#REF!,3,FALSE))," ",VLOOKUP(K623,#REF!,3,FALSE))</f>
        <v xml:space="preserve"> </v>
      </c>
      <c r="N623" s="135" t="s">
        <v>2584</v>
      </c>
      <c r="O623" s="179">
        <v>0</v>
      </c>
      <c r="P623" s="137" t="s">
        <v>2491</v>
      </c>
      <c r="Q623" s="138" t="s">
        <v>1420</v>
      </c>
      <c r="R623" s="137" t="s">
        <v>295</v>
      </c>
      <c r="S623" s="137" t="s">
        <v>79</v>
      </c>
      <c r="T623" s="139" t="s">
        <v>79</v>
      </c>
      <c r="U623" s="140" t="s">
        <v>79</v>
      </c>
      <c r="V623" s="165">
        <v>16344000</v>
      </c>
      <c r="W623" s="141">
        <v>0</v>
      </c>
      <c r="X623" s="142"/>
      <c r="Y623" s="148"/>
      <c r="Z623" s="260">
        <f t="shared" si="18"/>
        <v>16344000</v>
      </c>
      <c r="AA623" s="263">
        <v>2542400</v>
      </c>
      <c r="AB623" s="168">
        <v>44498</v>
      </c>
      <c r="AC623" s="168">
        <v>44503</v>
      </c>
      <c r="AD623" s="168">
        <v>44683</v>
      </c>
      <c r="AE623" s="143">
        <v>180</v>
      </c>
      <c r="AF623" s="143">
        <v>0</v>
      </c>
      <c r="AG623" s="170">
        <v>0</v>
      </c>
      <c r="AH623" s="171" t="s">
        <v>79</v>
      </c>
      <c r="AI623" s="169" t="s">
        <v>79</v>
      </c>
      <c r="AJ623" s="169" t="s">
        <v>79</v>
      </c>
      <c r="AK623" s="169" t="s">
        <v>79</v>
      </c>
      <c r="AL623" s="143" t="s">
        <v>79</v>
      </c>
      <c r="AM623" s="143" t="s">
        <v>2610</v>
      </c>
      <c r="AN623" s="143" t="s">
        <v>79</v>
      </c>
      <c r="AO623" s="143" t="s">
        <v>79</v>
      </c>
      <c r="AP623" s="144">
        <f t="shared" si="19"/>
        <v>0.15555555555555556</v>
      </c>
      <c r="AQ623" s="35"/>
      <c r="AR623" s="35"/>
      <c r="AS623" s="35"/>
      <c r="AT623" s="35"/>
      <c r="AU623" s="35"/>
      <c r="AV623" s="35"/>
    </row>
    <row r="624" spans="1:48" s="145" customFormat="1" ht="27.95" customHeight="1" x14ac:dyDescent="0.25">
      <c r="A624" s="126" t="s">
        <v>1945</v>
      </c>
      <c r="B624" s="126">
        <v>2020</v>
      </c>
      <c r="C624" s="126" t="s">
        <v>3633</v>
      </c>
      <c r="D624" s="127" t="s">
        <v>3634</v>
      </c>
      <c r="E624" s="128" t="s">
        <v>46</v>
      </c>
      <c r="F624" s="129" t="s">
        <v>55</v>
      </c>
      <c r="G624" s="130" t="s">
        <v>79</v>
      </c>
      <c r="H624" s="131" t="s">
        <v>870</v>
      </c>
      <c r="I624" s="132" t="s">
        <v>49</v>
      </c>
      <c r="J624" s="147" t="s">
        <v>223</v>
      </c>
      <c r="K624" s="133">
        <v>33</v>
      </c>
      <c r="L624" s="134" t="str">
        <f>IF(ISERROR(VLOOKUP(K624,#REF!,2,FALSE))," ",VLOOKUP(K624,#REF!,2,FALSE))</f>
        <v xml:space="preserve"> </v>
      </c>
      <c r="M624" s="134" t="str">
        <f>IF(ISERROR(VLOOKUP(K624,#REF!,3,FALSE))," ",VLOOKUP(K624,#REF!,3,FALSE))</f>
        <v xml:space="preserve"> </v>
      </c>
      <c r="N624" s="135" t="s">
        <v>2555</v>
      </c>
      <c r="O624" s="136">
        <v>14</v>
      </c>
      <c r="P624" s="137" t="s">
        <v>2492</v>
      </c>
      <c r="Q624" s="138" t="s">
        <v>1421</v>
      </c>
      <c r="R624" s="137" t="s">
        <v>296</v>
      </c>
      <c r="S624" s="137" t="s">
        <v>79</v>
      </c>
      <c r="T624" s="139" t="s">
        <v>79</v>
      </c>
      <c r="U624" s="140" t="s">
        <v>79</v>
      </c>
      <c r="V624" s="166">
        <v>0</v>
      </c>
      <c r="W624" s="141">
        <v>0</v>
      </c>
      <c r="X624" s="142">
        <v>1</v>
      </c>
      <c r="Y624" s="148">
        <v>446684166</v>
      </c>
      <c r="Z624" s="260">
        <f t="shared" si="18"/>
        <v>446684166</v>
      </c>
      <c r="AA624" s="263">
        <v>0</v>
      </c>
      <c r="AB624" s="168">
        <v>44196</v>
      </c>
      <c r="AC624" s="168">
        <v>44312</v>
      </c>
      <c r="AD624" s="168">
        <v>44601</v>
      </c>
      <c r="AE624" s="143">
        <v>240</v>
      </c>
      <c r="AF624" s="143">
        <v>1</v>
      </c>
      <c r="AG624" s="170">
        <v>90</v>
      </c>
      <c r="AH624" s="171" t="s">
        <v>79</v>
      </c>
      <c r="AI624" s="169" t="s">
        <v>79</v>
      </c>
      <c r="AJ624" s="169" t="s">
        <v>79</v>
      </c>
      <c r="AK624" s="169" t="s">
        <v>79</v>
      </c>
      <c r="AL624" s="143" t="s">
        <v>79</v>
      </c>
      <c r="AM624" s="143" t="s">
        <v>79</v>
      </c>
      <c r="AN624" s="143" t="s">
        <v>2610</v>
      </c>
      <c r="AO624" s="143" t="s">
        <v>79</v>
      </c>
      <c r="AP624" s="144">
        <f t="shared" si="19"/>
        <v>0</v>
      </c>
      <c r="AQ624" s="35"/>
      <c r="AR624" s="35"/>
      <c r="AS624" s="35"/>
      <c r="AT624" s="35"/>
      <c r="AU624" s="35"/>
      <c r="AV624" s="35"/>
    </row>
    <row r="625" spans="1:48" s="145" customFormat="1" ht="27.95" customHeight="1" x14ac:dyDescent="0.25">
      <c r="A625" s="126" t="s">
        <v>1946</v>
      </c>
      <c r="B625" s="126">
        <v>2021</v>
      </c>
      <c r="C625" s="126" t="s">
        <v>3480</v>
      </c>
      <c r="D625" s="127" t="s">
        <v>3481</v>
      </c>
      <c r="E625" s="128" t="s">
        <v>54</v>
      </c>
      <c r="F625" s="129" t="s">
        <v>27</v>
      </c>
      <c r="G625" s="130" t="s">
        <v>75</v>
      </c>
      <c r="H625" s="131" t="s">
        <v>871</v>
      </c>
      <c r="I625" s="132" t="s">
        <v>49</v>
      </c>
      <c r="J625" s="147" t="s">
        <v>223</v>
      </c>
      <c r="K625" s="133">
        <v>57</v>
      </c>
      <c r="L625" s="134" t="str">
        <f>IF(ISERROR(VLOOKUP(K625,#REF!,2,FALSE))," ",VLOOKUP(K625,#REF!,2,FALSE))</f>
        <v xml:space="preserve"> </v>
      </c>
      <c r="M625" s="134" t="str">
        <f>IF(ISERROR(VLOOKUP(K625,#REF!,3,FALSE))," ",VLOOKUP(K625,#REF!,3,FALSE))</f>
        <v xml:space="preserve"> </v>
      </c>
      <c r="N625" s="135" t="s">
        <v>2563</v>
      </c>
      <c r="O625" s="136">
        <v>0</v>
      </c>
      <c r="P625" s="137">
        <v>1049637907</v>
      </c>
      <c r="Q625" s="138" t="s">
        <v>1233</v>
      </c>
      <c r="R625" s="137" t="s">
        <v>295</v>
      </c>
      <c r="S625" s="137" t="s">
        <v>79</v>
      </c>
      <c r="T625" s="139" t="s">
        <v>79</v>
      </c>
      <c r="U625" s="140" t="s">
        <v>79</v>
      </c>
      <c r="V625" s="165">
        <v>8740000</v>
      </c>
      <c r="W625" s="141">
        <v>0</v>
      </c>
      <c r="X625" s="142"/>
      <c r="Y625" s="148"/>
      <c r="Z625" s="260">
        <f t="shared" si="18"/>
        <v>8740000</v>
      </c>
      <c r="AA625" s="263">
        <v>3350333</v>
      </c>
      <c r="AB625" s="168">
        <v>44503</v>
      </c>
      <c r="AC625" s="168">
        <v>44508</v>
      </c>
      <c r="AD625" s="168">
        <v>44561</v>
      </c>
      <c r="AE625" s="143">
        <v>60</v>
      </c>
      <c r="AF625" s="143">
        <v>0</v>
      </c>
      <c r="AG625" s="170">
        <v>0</v>
      </c>
      <c r="AH625" s="171" t="s">
        <v>79</v>
      </c>
      <c r="AI625" s="169" t="s">
        <v>79</v>
      </c>
      <c r="AJ625" s="169" t="s">
        <v>79</v>
      </c>
      <c r="AK625" s="169" t="s">
        <v>79</v>
      </c>
      <c r="AL625" s="143" t="s">
        <v>79</v>
      </c>
      <c r="AM625" s="143" t="s">
        <v>79</v>
      </c>
      <c r="AN625" s="143" t="s">
        <v>2610</v>
      </c>
      <c r="AO625" s="143" t="s">
        <v>79</v>
      </c>
      <c r="AP625" s="144">
        <f t="shared" si="19"/>
        <v>0.38333329519450798</v>
      </c>
      <c r="AQ625" s="35"/>
      <c r="AR625" s="35"/>
      <c r="AS625" s="35"/>
      <c r="AT625" s="35"/>
      <c r="AU625" s="35"/>
      <c r="AV625" s="35"/>
    </row>
    <row r="626" spans="1:48" s="145" customFormat="1" ht="27.95" customHeight="1" x14ac:dyDescent="0.25">
      <c r="A626" s="126" t="s">
        <v>1947</v>
      </c>
      <c r="B626" s="126">
        <v>2021</v>
      </c>
      <c r="C626" s="126" t="s">
        <v>3482</v>
      </c>
      <c r="D626" s="127" t="s">
        <v>3483</v>
      </c>
      <c r="E626" s="128" t="s">
        <v>54</v>
      </c>
      <c r="F626" s="129" t="s">
        <v>27</v>
      </c>
      <c r="G626" s="130" t="s">
        <v>75</v>
      </c>
      <c r="H626" s="131" t="s">
        <v>872</v>
      </c>
      <c r="I626" s="132" t="s">
        <v>49</v>
      </c>
      <c r="J626" s="147" t="s">
        <v>223</v>
      </c>
      <c r="K626" s="133">
        <v>57</v>
      </c>
      <c r="L626" s="134" t="str">
        <f>IF(ISERROR(VLOOKUP(K626,#REF!,2,FALSE))," ",VLOOKUP(K626,#REF!,2,FALSE))</f>
        <v xml:space="preserve"> </v>
      </c>
      <c r="M626" s="134" t="str">
        <f>IF(ISERROR(VLOOKUP(K626,#REF!,3,FALSE))," ",VLOOKUP(K626,#REF!,3,FALSE))</f>
        <v xml:space="preserve"> </v>
      </c>
      <c r="N626" s="135" t="s">
        <v>2563</v>
      </c>
      <c r="O626" s="136">
        <v>0</v>
      </c>
      <c r="P626" s="137" t="s">
        <v>2493</v>
      </c>
      <c r="Q626" s="138" t="s">
        <v>1422</v>
      </c>
      <c r="R626" s="137" t="s">
        <v>295</v>
      </c>
      <c r="S626" s="137" t="s">
        <v>79</v>
      </c>
      <c r="T626" s="139" t="s">
        <v>79</v>
      </c>
      <c r="U626" s="140" t="s">
        <v>79</v>
      </c>
      <c r="V626" s="165">
        <v>8740000</v>
      </c>
      <c r="W626" s="141">
        <v>0</v>
      </c>
      <c r="X626" s="142"/>
      <c r="Y626" s="148"/>
      <c r="Z626" s="260">
        <f t="shared" si="18"/>
        <v>8740000</v>
      </c>
      <c r="AA626" s="263">
        <v>3204667</v>
      </c>
      <c r="AB626" s="168">
        <v>44504</v>
      </c>
      <c r="AC626" s="168">
        <v>44509</v>
      </c>
      <c r="AD626" s="168">
        <v>44561</v>
      </c>
      <c r="AE626" s="143">
        <v>60</v>
      </c>
      <c r="AF626" s="143">
        <v>0</v>
      </c>
      <c r="AG626" s="170">
        <v>0</v>
      </c>
      <c r="AH626" s="171" t="s">
        <v>79</v>
      </c>
      <c r="AI626" s="169" t="s">
        <v>79</v>
      </c>
      <c r="AJ626" s="169" t="s">
        <v>79</v>
      </c>
      <c r="AK626" s="169" t="s">
        <v>79</v>
      </c>
      <c r="AL626" s="143" t="s">
        <v>79</v>
      </c>
      <c r="AM626" s="143" t="s">
        <v>79</v>
      </c>
      <c r="AN626" s="143" t="s">
        <v>2610</v>
      </c>
      <c r="AO626" s="143" t="s">
        <v>79</v>
      </c>
      <c r="AP626" s="144">
        <f t="shared" si="19"/>
        <v>0.36666670480549202</v>
      </c>
      <c r="AQ626" s="35"/>
      <c r="AR626" s="35"/>
      <c r="AS626" s="35"/>
      <c r="AT626" s="35"/>
      <c r="AU626" s="35"/>
      <c r="AV626" s="35"/>
    </row>
    <row r="627" spans="1:48" s="145" customFormat="1" ht="27.95" customHeight="1" x14ac:dyDescent="0.25">
      <c r="A627" s="126" t="s">
        <v>1948</v>
      </c>
      <c r="B627" s="126">
        <v>2021</v>
      </c>
      <c r="C627" s="126" t="s">
        <v>3484</v>
      </c>
      <c r="D627" s="127" t="s">
        <v>3485</v>
      </c>
      <c r="E627" s="128" t="s">
        <v>54</v>
      </c>
      <c r="F627" s="129" t="s">
        <v>27</v>
      </c>
      <c r="G627" s="130" t="s">
        <v>75</v>
      </c>
      <c r="H627" s="131" t="s">
        <v>873</v>
      </c>
      <c r="I627" s="132" t="s">
        <v>49</v>
      </c>
      <c r="J627" s="147" t="s">
        <v>223</v>
      </c>
      <c r="K627" s="133">
        <v>57</v>
      </c>
      <c r="L627" s="134" t="str">
        <f>IF(ISERROR(VLOOKUP(K627,#REF!,2,FALSE))," ",VLOOKUP(K627,#REF!,2,FALSE))</f>
        <v xml:space="preserve"> </v>
      </c>
      <c r="M627" s="134" t="str">
        <f>IF(ISERROR(VLOOKUP(K627,#REF!,3,FALSE))," ",VLOOKUP(K627,#REF!,3,FALSE))</f>
        <v xml:space="preserve"> </v>
      </c>
      <c r="N627" s="135" t="s">
        <v>2563</v>
      </c>
      <c r="O627" s="136">
        <v>0</v>
      </c>
      <c r="P627" s="137" t="s">
        <v>2494</v>
      </c>
      <c r="Q627" s="138" t="s">
        <v>1423</v>
      </c>
      <c r="R627" s="137" t="s">
        <v>295</v>
      </c>
      <c r="S627" s="137" t="s">
        <v>79</v>
      </c>
      <c r="T627" s="139" t="s">
        <v>79</v>
      </c>
      <c r="U627" s="140" t="s">
        <v>79</v>
      </c>
      <c r="V627" s="165">
        <v>8740000</v>
      </c>
      <c r="W627" s="141">
        <v>0</v>
      </c>
      <c r="X627" s="142"/>
      <c r="Y627" s="148"/>
      <c r="Z627" s="260">
        <f t="shared" si="18"/>
        <v>8740000</v>
      </c>
      <c r="AA627" s="263">
        <v>0</v>
      </c>
      <c r="AB627" s="168">
        <v>44511</v>
      </c>
      <c r="AC627" s="168">
        <v>44529</v>
      </c>
      <c r="AD627" s="168">
        <v>44561</v>
      </c>
      <c r="AE627" s="143">
        <v>60</v>
      </c>
      <c r="AF627" s="143">
        <v>0</v>
      </c>
      <c r="AG627" s="170">
        <v>0</v>
      </c>
      <c r="AH627" s="171" t="s">
        <v>79</v>
      </c>
      <c r="AI627" s="169" t="s">
        <v>79</v>
      </c>
      <c r="AJ627" s="169" t="s">
        <v>79</v>
      </c>
      <c r="AK627" s="169" t="s">
        <v>79</v>
      </c>
      <c r="AL627" s="143" t="s">
        <v>79</v>
      </c>
      <c r="AM627" s="143" t="s">
        <v>79</v>
      </c>
      <c r="AN627" s="143" t="s">
        <v>2610</v>
      </c>
      <c r="AO627" s="143" t="s">
        <v>79</v>
      </c>
      <c r="AP627" s="144">
        <f t="shared" si="19"/>
        <v>0</v>
      </c>
      <c r="AQ627" s="35"/>
      <c r="AR627" s="35"/>
      <c r="AS627" s="35"/>
      <c r="AT627" s="35"/>
      <c r="AU627" s="35"/>
      <c r="AV627" s="35"/>
    </row>
    <row r="628" spans="1:48" s="145" customFormat="1" ht="27.95" customHeight="1" x14ac:dyDescent="0.25">
      <c r="A628" s="126" t="s">
        <v>1949</v>
      </c>
      <c r="B628" s="126">
        <v>2021</v>
      </c>
      <c r="C628" s="126" t="s">
        <v>3486</v>
      </c>
      <c r="D628" s="127" t="s">
        <v>3487</v>
      </c>
      <c r="E628" s="128" t="s">
        <v>54</v>
      </c>
      <c r="F628" s="129" t="s">
        <v>27</v>
      </c>
      <c r="G628" s="130" t="s">
        <v>75</v>
      </c>
      <c r="H628" s="131" t="s">
        <v>874</v>
      </c>
      <c r="I628" s="132" t="s">
        <v>49</v>
      </c>
      <c r="J628" s="147" t="s">
        <v>223</v>
      </c>
      <c r="K628" s="133">
        <v>57</v>
      </c>
      <c r="L628" s="134" t="str">
        <f>IF(ISERROR(VLOOKUP(K628,#REF!,2,FALSE))," ",VLOOKUP(K628,#REF!,2,FALSE))</f>
        <v xml:space="preserve"> </v>
      </c>
      <c r="M628" s="134" t="str">
        <f>IF(ISERROR(VLOOKUP(K628,#REF!,3,FALSE))," ",VLOOKUP(K628,#REF!,3,FALSE))</f>
        <v xml:space="preserve"> </v>
      </c>
      <c r="N628" s="135" t="s">
        <v>2563</v>
      </c>
      <c r="O628" s="180">
        <v>0</v>
      </c>
      <c r="P628" s="137" t="s">
        <v>2325</v>
      </c>
      <c r="Q628" s="138" t="s">
        <v>1252</v>
      </c>
      <c r="R628" s="137" t="s">
        <v>295</v>
      </c>
      <c r="S628" s="137" t="s">
        <v>79</v>
      </c>
      <c r="T628" s="139" t="s">
        <v>79</v>
      </c>
      <c r="U628" s="140" t="s">
        <v>79</v>
      </c>
      <c r="V628" s="165">
        <v>4500000</v>
      </c>
      <c r="W628" s="141">
        <v>0</v>
      </c>
      <c r="X628" s="142"/>
      <c r="Y628" s="148"/>
      <c r="Z628" s="260">
        <f t="shared" si="18"/>
        <v>4500000</v>
      </c>
      <c r="AA628" s="263">
        <v>1725000</v>
      </c>
      <c r="AB628" s="168">
        <v>44503</v>
      </c>
      <c r="AC628" s="168">
        <v>44508</v>
      </c>
      <c r="AD628" s="168">
        <v>44561</v>
      </c>
      <c r="AE628" s="143">
        <v>60</v>
      </c>
      <c r="AF628" s="143">
        <v>0</v>
      </c>
      <c r="AG628" s="170">
        <v>0</v>
      </c>
      <c r="AH628" s="171" t="s">
        <v>79</v>
      </c>
      <c r="AI628" s="169" t="s">
        <v>79</v>
      </c>
      <c r="AJ628" s="169" t="s">
        <v>79</v>
      </c>
      <c r="AK628" s="169" t="s">
        <v>79</v>
      </c>
      <c r="AL628" s="143" t="s">
        <v>79</v>
      </c>
      <c r="AM628" s="143" t="s">
        <v>79</v>
      </c>
      <c r="AN628" s="143" t="s">
        <v>2610</v>
      </c>
      <c r="AO628" s="143" t="s">
        <v>79</v>
      </c>
      <c r="AP628" s="144">
        <f t="shared" si="19"/>
        <v>0.38333333333333336</v>
      </c>
      <c r="AQ628" s="35"/>
      <c r="AR628" s="35"/>
      <c r="AS628" s="35"/>
      <c r="AT628" s="35"/>
      <c r="AU628" s="35"/>
      <c r="AV628" s="35"/>
    </row>
    <row r="629" spans="1:48" s="145" customFormat="1" ht="27.95" customHeight="1" x14ac:dyDescent="0.25">
      <c r="A629" s="126" t="s">
        <v>1950</v>
      </c>
      <c r="B629" s="126">
        <v>2020</v>
      </c>
      <c r="C629" s="126" t="s">
        <v>3631</v>
      </c>
      <c r="D629" s="127" t="s">
        <v>3632</v>
      </c>
      <c r="E629" s="127" t="s">
        <v>35</v>
      </c>
      <c r="F629" s="193" t="s">
        <v>47</v>
      </c>
      <c r="G629" s="130" t="s">
        <v>79</v>
      </c>
      <c r="H629" s="131" t="s">
        <v>875</v>
      </c>
      <c r="I629" s="132" t="s">
        <v>49</v>
      </c>
      <c r="J629" s="147" t="s">
        <v>223</v>
      </c>
      <c r="K629" s="133">
        <v>33</v>
      </c>
      <c r="L629" s="134" t="str">
        <f>IF(ISERROR(VLOOKUP(K629,#REF!,2,FALSE))," ",VLOOKUP(K629,#REF!,2,FALSE))</f>
        <v xml:space="preserve"> </v>
      </c>
      <c r="M629" s="134" t="str">
        <f>IF(ISERROR(VLOOKUP(K629,#REF!,3,FALSE))," ",VLOOKUP(K629,#REF!,3,FALSE))</f>
        <v xml:space="preserve"> </v>
      </c>
      <c r="N629" s="135" t="s">
        <v>2555</v>
      </c>
      <c r="O629" s="136">
        <v>5</v>
      </c>
      <c r="P629" s="137" t="s">
        <v>2495</v>
      </c>
      <c r="Q629" s="138" t="s">
        <v>1424</v>
      </c>
      <c r="R629" s="137" t="s">
        <v>296</v>
      </c>
      <c r="S629" s="137" t="s">
        <v>79</v>
      </c>
      <c r="T629" s="139" t="s">
        <v>79</v>
      </c>
      <c r="U629" s="140" t="s">
        <v>79</v>
      </c>
      <c r="V629" s="166">
        <v>0</v>
      </c>
      <c r="W629" s="141">
        <v>0</v>
      </c>
      <c r="X629" s="142">
        <v>1</v>
      </c>
      <c r="Y629" s="148">
        <v>55525400</v>
      </c>
      <c r="Z629" s="260">
        <f t="shared" si="18"/>
        <v>55525400</v>
      </c>
      <c r="AA629" s="263">
        <v>0</v>
      </c>
      <c r="AB629" s="168">
        <v>44195</v>
      </c>
      <c r="AC629" s="168">
        <v>44677</v>
      </c>
      <c r="AD629" s="168">
        <v>44601</v>
      </c>
      <c r="AE629" s="143">
        <v>240</v>
      </c>
      <c r="AF629" s="143">
        <v>1</v>
      </c>
      <c r="AG629" s="170">
        <v>90</v>
      </c>
      <c r="AH629" s="171" t="s">
        <v>79</v>
      </c>
      <c r="AI629" s="169" t="s">
        <v>79</v>
      </c>
      <c r="AJ629" s="169" t="s">
        <v>79</v>
      </c>
      <c r="AK629" s="169" t="s">
        <v>79</v>
      </c>
      <c r="AL629" s="143" t="s">
        <v>79</v>
      </c>
      <c r="AM629" s="143" t="s">
        <v>79</v>
      </c>
      <c r="AN629" s="143" t="s">
        <v>2610</v>
      </c>
      <c r="AO629" s="143" t="s">
        <v>79</v>
      </c>
      <c r="AP629" s="144">
        <f t="shared" si="19"/>
        <v>0</v>
      </c>
      <c r="AQ629" s="35"/>
      <c r="AR629" s="35"/>
      <c r="AS629" s="35"/>
      <c r="AT629" s="35"/>
      <c r="AU629" s="35"/>
      <c r="AV629" s="35"/>
    </row>
    <row r="630" spans="1:48" s="145" customFormat="1" ht="27.95" customHeight="1" x14ac:dyDescent="0.25">
      <c r="A630" s="126" t="s">
        <v>1951</v>
      </c>
      <c r="B630" s="126">
        <v>2021</v>
      </c>
      <c r="C630" s="126" t="s">
        <v>3488</v>
      </c>
      <c r="D630" s="127" t="s">
        <v>3489</v>
      </c>
      <c r="E630" s="128" t="s">
        <v>54</v>
      </c>
      <c r="F630" s="129" t="s">
        <v>27</v>
      </c>
      <c r="G630" s="130" t="s">
        <v>75</v>
      </c>
      <c r="H630" s="131" t="s">
        <v>876</v>
      </c>
      <c r="I630" s="132" t="s">
        <v>49</v>
      </c>
      <c r="J630" s="147" t="s">
        <v>223</v>
      </c>
      <c r="K630" s="133">
        <v>34</v>
      </c>
      <c r="L630" s="134" t="str">
        <f>IF(ISERROR(VLOOKUP(K630,#REF!,2,FALSE))," ",VLOOKUP(K630,#REF!,2,FALSE))</f>
        <v xml:space="preserve"> </v>
      </c>
      <c r="M630" s="134" t="str">
        <f>IF(ISERROR(VLOOKUP(K630,#REF!,3,FALSE))," ",VLOOKUP(K630,#REF!,3,FALSE))</f>
        <v xml:space="preserve"> </v>
      </c>
      <c r="N630" s="135" t="s">
        <v>2568</v>
      </c>
      <c r="O630" s="136">
        <v>0</v>
      </c>
      <c r="P630" s="137" t="s">
        <v>2496</v>
      </c>
      <c r="Q630" s="138" t="s">
        <v>1425</v>
      </c>
      <c r="R630" s="137" t="s">
        <v>295</v>
      </c>
      <c r="S630" s="137" t="s">
        <v>79</v>
      </c>
      <c r="T630" s="139" t="s">
        <v>79</v>
      </c>
      <c r="U630" s="140" t="s">
        <v>79</v>
      </c>
      <c r="V630" s="165">
        <v>4500000</v>
      </c>
      <c r="W630" s="141">
        <v>0</v>
      </c>
      <c r="X630" s="142"/>
      <c r="Y630" s="148"/>
      <c r="Z630" s="260">
        <f t="shared" si="18"/>
        <v>4500000</v>
      </c>
      <c r="AA630" s="263">
        <v>0</v>
      </c>
      <c r="AB630" s="168">
        <v>44508</v>
      </c>
      <c r="AC630" s="168">
        <v>44511</v>
      </c>
      <c r="AD630" s="168">
        <v>44561</v>
      </c>
      <c r="AE630" s="143">
        <v>60</v>
      </c>
      <c r="AF630" s="143">
        <v>0</v>
      </c>
      <c r="AG630" s="170">
        <v>0</v>
      </c>
      <c r="AH630" s="171" t="s">
        <v>79</v>
      </c>
      <c r="AI630" s="169" t="s">
        <v>79</v>
      </c>
      <c r="AJ630" s="169" t="s">
        <v>79</v>
      </c>
      <c r="AK630" s="169" t="s">
        <v>79</v>
      </c>
      <c r="AL630" s="143" t="s">
        <v>79</v>
      </c>
      <c r="AM630" s="143" t="s">
        <v>2610</v>
      </c>
      <c r="AN630" s="143" t="s">
        <v>2610</v>
      </c>
      <c r="AO630" s="143" t="s">
        <v>79</v>
      </c>
      <c r="AP630" s="144">
        <f t="shared" si="19"/>
        <v>0</v>
      </c>
      <c r="AQ630" s="35"/>
      <c r="AR630" s="35"/>
      <c r="AS630" s="35"/>
      <c r="AT630" s="35"/>
      <c r="AU630" s="35"/>
      <c r="AV630" s="35"/>
    </row>
    <row r="631" spans="1:48" s="145" customFormat="1" ht="27.95" customHeight="1" x14ac:dyDescent="0.25">
      <c r="A631" s="126" t="s">
        <v>1952</v>
      </c>
      <c r="B631" s="126">
        <v>2021</v>
      </c>
      <c r="C631" s="126" t="s">
        <v>3490</v>
      </c>
      <c r="D631" s="127" t="s">
        <v>3491</v>
      </c>
      <c r="E631" s="128" t="s">
        <v>40</v>
      </c>
      <c r="F631" s="129" t="s">
        <v>53</v>
      </c>
      <c r="G631" s="130" t="s">
        <v>59</v>
      </c>
      <c r="H631" s="131" t="s">
        <v>877</v>
      </c>
      <c r="I631" s="132" t="s">
        <v>49</v>
      </c>
      <c r="J631" s="147" t="s">
        <v>223</v>
      </c>
      <c r="K631" s="133">
        <v>6</v>
      </c>
      <c r="L631" s="134" t="str">
        <f>IF(ISERROR(VLOOKUP(K631,#REF!,2,FALSE))," ",VLOOKUP(K631,#REF!,2,FALSE))</f>
        <v xml:space="preserve"> </v>
      </c>
      <c r="M631" s="134" t="str">
        <f>IF(ISERROR(VLOOKUP(K631,#REF!,3,FALSE))," ",VLOOKUP(K631,#REF!,3,FALSE))</f>
        <v xml:space="preserve"> </v>
      </c>
      <c r="N631" s="135" t="s">
        <v>2590</v>
      </c>
      <c r="O631" s="136">
        <v>5</v>
      </c>
      <c r="P631" s="137" t="s">
        <v>2497</v>
      </c>
      <c r="Q631" s="138" t="s">
        <v>1426</v>
      </c>
      <c r="R631" s="137" t="s">
        <v>296</v>
      </c>
      <c r="S631" s="137" t="s">
        <v>79</v>
      </c>
      <c r="T631" s="139" t="s">
        <v>79</v>
      </c>
      <c r="U631" s="140" t="s">
        <v>79</v>
      </c>
      <c r="V631" s="165">
        <v>126107525</v>
      </c>
      <c r="W631" s="141">
        <v>0</v>
      </c>
      <c r="X631" s="142"/>
      <c r="Y631" s="148"/>
      <c r="Z631" s="260">
        <f t="shared" si="18"/>
        <v>126107525</v>
      </c>
      <c r="AA631" s="263">
        <v>0</v>
      </c>
      <c r="AB631" s="168">
        <v>44505</v>
      </c>
      <c r="AC631" s="168">
        <v>44525</v>
      </c>
      <c r="AD631" s="168">
        <v>44616</v>
      </c>
      <c r="AE631" s="143">
        <v>90</v>
      </c>
      <c r="AF631" s="143">
        <v>0</v>
      </c>
      <c r="AG631" s="170">
        <v>0</v>
      </c>
      <c r="AH631" s="171" t="s">
        <v>79</v>
      </c>
      <c r="AI631" s="169" t="s">
        <v>79</v>
      </c>
      <c r="AJ631" s="169" t="s">
        <v>79</v>
      </c>
      <c r="AK631" s="169" t="s">
        <v>79</v>
      </c>
      <c r="AL631" s="143" t="s">
        <v>79</v>
      </c>
      <c r="AM631" s="143" t="s">
        <v>2610</v>
      </c>
      <c r="AN631" s="143" t="s">
        <v>79</v>
      </c>
      <c r="AO631" s="143" t="s">
        <v>79</v>
      </c>
      <c r="AP631" s="144">
        <f t="shared" si="19"/>
        <v>0</v>
      </c>
      <c r="AQ631" s="35"/>
      <c r="AR631" s="35"/>
      <c r="AS631" s="35"/>
      <c r="AT631" s="35"/>
      <c r="AU631" s="35"/>
      <c r="AV631" s="35"/>
    </row>
    <row r="632" spans="1:48" s="145" customFormat="1" ht="27.95" customHeight="1" x14ac:dyDescent="0.25">
      <c r="A632" s="126" t="s">
        <v>1953</v>
      </c>
      <c r="B632" s="126">
        <v>2021</v>
      </c>
      <c r="C632" s="126" t="s">
        <v>3492</v>
      </c>
      <c r="D632" s="127" t="s">
        <v>3493</v>
      </c>
      <c r="E632" s="128" t="s">
        <v>52</v>
      </c>
      <c r="F632" s="129" t="s">
        <v>50</v>
      </c>
      <c r="G632" s="130" t="s">
        <v>79</v>
      </c>
      <c r="H632" s="131" t="s">
        <v>878</v>
      </c>
      <c r="I632" s="132" t="s">
        <v>49</v>
      </c>
      <c r="J632" s="147" t="s">
        <v>223</v>
      </c>
      <c r="K632" s="133">
        <v>21</v>
      </c>
      <c r="L632" s="134" t="str">
        <f>IF(ISERROR(VLOOKUP(K632,#REF!,2,FALSE))," ",VLOOKUP(K632,#REF!,2,FALSE))</f>
        <v xml:space="preserve"> </v>
      </c>
      <c r="M632" s="134" t="str">
        <f>IF(ISERROR(VLOOKUP(K632,#REF!,3,FALSE))," ",VLOOKUP(K632,#REF!,3,FALSE))</f>
        <v xml:space="preserve"> </v>
      </c>
      <c r="N632" s="135" t="s">
        <v>2582</v>
      </c>
      <c r="O632" s="136">
        <v>7</v>
      </c>
      <c r="P632" s="137" t="s">
        <v>2498</v>
      </c>
      <c r="Q632" s="138" t="s">
        <v>1427</v>
      </c>
      <c r="R632" s="137" t="s">
        <v>296</v>
      </c>
      <c r="S632" s="137" t="s">
        <v>79</v>
      </c>
      <c r="T632" s="139" t="s">
        <v>79</v>
      </c>
      <c r="U632" s="140" t="s">
        <v>79</v>
      </c>
      <c r="V632" s="165">
        <v>19572600</v>
      </c>
      <c r="W632" s="141">
        <v>0</v>
      </c>
      <c r="X632" s="142"/>
      <c r="Y632" s="148"/>
      <c r="Z632" s="260">
        <f t="shared" si="18"/>
        <v>19572600</v>
      </c>
      <c r="AA632" s="263">
        <v>0</v>
      </c>
      <c r="AB632" s="168">
        <v>44505</v>
      </c>
      <c r="AC632" s="168">
        <v>44516</v>
      </c>
      <c r="AD632" s="168">
        <v>44576</v>
      </c>
      <c r="AE632" s="143">
        <v>60</v>
      </c>
      <c r="AF632" s="143">
        <v>0</v>
      </c>
      <c r="AG632" s="170">
        <v>0</v>
      </c>
      <c r="AH632" s="171" t="s">
        <v>79</v>
      </c>
      <c r="AI632" s="169" t="s">
        <v>79</v>
      </c>
      <c r="AJ632" s="169" t="s">
        <v>79</v>
      </c>
      <c r="AK632" s="169" t="s">
        <v>79</v>
      </c>
      <c r="AL632" s="143" t="s">
        <v>79</v>
      </c>
      <c r="AM632" s="143" t="s">
        <v>79</v>
      </c>
      <c r="AN632" s="143" t="s">
        <v>2610</v>
      </c>
      <c r="AO632" s="143" t="s">
        <v>79</v>
      </c>
      <c r="AP632" s="144">
        <f t="shared" si="19"/>
        <v>0</v>
      </c>
      <c r="AQ632" s="35"/>
      <c r="AR632" s="35"/>
      <c r="AS632" s="35"/>
      <c r="AT632" s="35"/>
      <c r="AU632" s="35"/>
      <c r="AV632" s="35"/>
    </row>
    <row r="633" spans="1:48" s="145" customFormat="1" ht="27.95" customHeight="1" x14ac:dyDescent="0.25">
      <c r="A633" s="126" t="s">
        <v>1954</v>
      </c>
      <c r="B633" s="126">
        <v>2021</v>
      </c>
      <c r="C633" s="126" t="s">
        <v>3494</v>
      </c>
      <c r="D633" s="127" t="s">
        <v>3495</v>
      </c>
      <c r="E633" s="128" t="s">
        <v>40</v>
      </c>
      <c r="F633" s="129" t="s">
        <v>55</v>
      </c>
      <c r="G633" s="130" t="s">
        <v>79</v>
      </c>
      <c r="H633" s="131" t="s">
        <v>879</v>
      </c>
      <c r="I633" s="132" t="s">
        <v>49</v>
      </c>
      <c r="J633" s="147" t="s">
        <v>223</v>
      </c>
      <c r="K633" s="133">
        <v>23</v>
      </c>
      <c r="L633" s="134" t="str">
        <f>IF(ISERROR(VLOOKUP(K633,#REF!,2,FALSE))," ",VLOOKUP(K633,#REF!,2,FALSE))</f>
        <v xml:space="preserve"> </v>
      </c>
      <c r="M633" s="134" t="str">
        <f>IF(ISERROR(VLOOKUP(K633,#REF!,3,FALSE))," ",VLOOKUP(K633,#REF!,3,FALSE))</f>
        <v xml:space="preserve"> </v>
      </c>
      <c r="N633" s="135" t="s">
        <v>2601</v>
      </c>
      <c r="O633" s="136">
        <v>7</v>
      </c>
      <c r="P633" s="137" t="s">
        <v>2499</v>
      </c>
      <c r="Q633" s="138" t="s">
        <v>1428</v>
      </c>
      <c r="R633" s="137" t="s">
        <v>296</v>
      </c>
      <c r="S633" s="137" t="s">
        <v>79</v>
      </c>
      <c r="T633" s="139" t="s">
        <v>79</v>
      </c>
      <c r="U633" s="140" t="s">
        <v>79</v>
      </c>
      <c r="V633" s="165">
        <v>358525500</v>
      </c>
      <c r="W633" s="141">
        <v>0</v>
      </c>
      <c r="X633" s="142"/>
      <c r="Y633" s="148"/>
      <c r="Z633" s="260">
        <f t="shared" si="18"/>
        <v>358525500</v>
      </c>
      <c r="AA633" s="263">
        <v>0</v>
      </c>
      <c r="AB633" s="168">
        <v>44505</v>
      </c>
      <c r="AC633" s="168">
        <v>44525</v>
      </c>
      <c r="AD633" s="168">
        <v>44675</v>
      </c>
      <c r="AE633" s="143">
        <v>150</v>
      </c>
      <c r="AF633" s="143">
        <v>0</v>
      </c>
      <c r="AG633" s="170">
        <v>0</v>
      </c>
      <c r="AH633" s="171" t="s">
        <v>79</v>
      </c>
      <c r="AI633" s="169" t="s">
        <v>79</v>
      </c>
      <c r="AJ633" s="169" t="s">
        <v>79</v>
      </c>
      <c r="AK633" s="169" t="s">
        <v>79</v>
      </c>
      <c r="AL633" s="143" t="s">
        <v>79</v>
      </c>
      <c r="AM633" s="143" t="s">
        <v>2610</v>
      </c>
      <c r="AN633" s="143" t="s">
        <v>79</v>
      </c>
      <c r="AO633" s="143" t="s">
        <v>79</v>
      </c>
      <c r="AP633" s="144">
        <f t="shared" si="19"/>
        <v>0</v>
      </c>
      <c r="AQ633" s="35"/>
      <c r="AR633" s="35"/>
      <c r="AS633" s="35"/>
      <c r="AT633" s="35"/>
      <c r="AU633" s="35"/>
      <c r="AV633" s="35"/>
    </row>
    <row r="634" spans="1:48" s="145" customFormat="1" ht="27.95" customHeight="1" x14ac:dyDescent="0.25">
      <c r="A634" s="126" t="s">
        <v>1955</v>
      </c>
      <c r="B634" s="126">
        <v>2021</v>
      </c>
      <c r="C634" s="126" t="s">
        <v>3496</v>
      </c>
      <c r="D634" s="127" t="s">
        <v>3497</v>
      </c>
      <c r="E634" s="128" t="s">
        <v>43</v>
      </c>
      <c r="F634" s="129" t="s">
        <v>53</v>
      </c>
      <c r="G634" s="130" t="s">
        <v>58</v>
      </c>
      <c r="H634" s="131" t="s">
        <v>880</v>
      </c>
      <c r="I634" s="132" t="s">
        <v>49</v>
      </c>
      <c r="J634" s="147" t="s">
        <v>223</v>
      </c>
      <c r="K634" s="133">
        <v>6</v>
      </c>
      <c r="L634" s="134" t="str">
        <f>IF(ISERROR(VLOOKUP(K634,#REF!,2,FALSE))," ",VLOOKUP(K634,#REF!,2,FALSE))</f>
        <v xml:space="preserve"> </v>
      </c>
      <c r="M634" s="134" t="str">
        <f>IF(ISERROR(VLOOKUP(K634,#REF!,3,FALSE))," ",VLOOKUP(K634,#REF!,3,FALSE))</f>
        <v xml:space="preserve"> </v>
      </c>
      <c r="N634" s="135" t="s">
        <v>2590</v>
      </c>
      <c r="O634" s="136">
        <v>6</v>
      </c>
      <c r="P634" s="137" t="s">
        <v>2500</v>
      </c>
      <c r="Q634" s="138" t="s">
        <v>1429</v>
      </c>
      <c r="R634" s="137" t="s">
        <v>296</v>
      </c>
      <c r="S634" s="137" t="s">
        <v>79</v>
      </c>
      <c r="T634" s="139" t="s">
        <v>79</v>
      </c>
      <c r="U634" s="140" t="s">
        <v>79</v>
      </c>
      <c r="V634" s="165">
        <v>43650000</v>
      </c>
      <c r="W634" s="141">
        <v>0</v>
      </c>
      <c r="X634" s="142"/>
      <c r="Y634" s="148"/>
      <c r="Z634" s="260">
        <f t="shared" si="18"/>
        <v>43650000</v>
      </c>
      <c r="AA634" s="263">
        <v>0</v>
      </c>
      <c r="AB634" s="168">
        <v>44505</v>
      </c>
      <c r="AC634" s="168">
        <v>44516</v>
      </c>
      <c r="AD634" s="168">
        <v>44607</v>
      </c>
      <c r="AE634" s="143">
        <v>90</v>
      </c>
      <c r="AF634" s="143">
        <v>0</v>
      </c>
      <c r="AG634" s="170">
        <v>0</v>
      </c>
      <c r="AH634" s="171" t="s">
        <v>79</v>
      </c>
      <c r="AI634" s="169" t="s">
        <v>79</v>
      </c>
      <c r="AJ634" s="169" t="s">
        <v>79</v>
      </c>
      <c r="AK634" s="169" t="s">
        <v>79</v>
      </c>
      <c r="AL634" s="143" t="s">
        <v>79</v>
      </c>
      <c r="AM634" s="143" t="s">
        <v>79</v>
      </c>
      <c r="AN634" s="143" t="s">
        <v>2610</v>
      </c>
      <c r="AO634" s="143" t="s">
        <v>79</v>
      </c>
      <c r="AP634" s="144">
        <f t="shared" si="19"/>
        <v>0</v>
      </c>
      <c r="AQ634" s="35"/>
      <c r="AR634" s="35"/>
      <c r="AS634" s="35"/>
      <c r="AT634" s="35"/>
      <c r="AU634" s="35"/>
      <c r="AV634" s="35"/>
    </row>
    <row r="635" spans="1:48" s="145" customFormat="1" ht="27.95" customHeight="1" x14ac:dyDescent="0.25">
      <c r="A635" s="126" t="s">
        <v>1956</v>
      </c>
      <c r="B635" s="126">
        <v>2021</v>
      </c>
      <c r="C635" s="126" t="s">
        <v>3496</v>
      </c>
      <c r="D635" s="127" t="s">
        <v>3497</v>
      </c>
      <c r="E635" s="128" t="s">
        <v>43</v>
      </c>
      <c r="F635" s="129" t="s">
        <v>53</v>
      </c>
      <c r="G635" s="130" t="s">
        <v>58</v>
      </c>
      <c r="H635" s="131" t="s">
        <v>881</v>
      </c>
      <c r="I635" s="132" t="s">
        <v>49</v>
      </c>
      <c r="J635" s="147" t="s">
        <v>223</v>
      </c>
      <c r="K635" s="133">
        <v>6</v>
      </c>
      <c r="L635" s="134" t="str">
        <f>IF(ISERROR(VLOOKUP(K635,#REF!,2,FALSE))," ",VLOOKUP(K635,#REF!,2,FALSE))</f>
        <v xml:space="preserve"> </v>
      </c>
      <c r="M635" s="134" t="str">
        <f>IF(ISERROR(VLOOKUP(K635,#REF!,3,FALSE))," ",VLOOKUP(K635,#REF!,3,FALSE))</f>
        <v xml:space="preserve"> </v>
      </c>
      <c r="N635" s="135" t="s">
        <v>2590</v>
      </c>
      <c r="O635" s="136">
        <v>6</v>
      </c>
      <c r="P635" s="137" t="s">
        <v>2501</v>
      </c>
      <c r="Q635" s="138" t="s">
        <v>1430</v>
      </c>
      <c r="R635" s="137" t="s">
        <v>296</v>
      </c>
      <c r="S635" s="137" t="s">
        <v>79</v>
      </c>
      <c r="T635" s="139" t="s">
        <v>79</v>
      </c>
      <c r="U635" s="140" t="s">
        <v>79</v>
      </c>
      <c r="V635" s="165">
        <v>37435323</v>
      </c>
      <c r="W635" s="141">
        <v>0</v>
      </c>
      <c r="X635" s="142"/>
      <c r="Y635" s="148"/>
      <c r="Z635" s="260">
        <f t="shared" si="18"/>
        <v>37435323</v>
      </c>
      <c r="AA635" s="263">
        <v>0</v>
      </c>
      <c r="AB635" s="168">
        <v>44505</v>
      </c>
      <c r="AC635" s="168">
        <v>44516</v>
      </c>
      <c r="AD635" s="168">
        <v>44607</v>
      </c>
      <c r="AE635" s="143">
        <v>90</v>
      </c>
      <c r="AF635" s="143">
        <v>0</v>
      </c>
      <c r="AG635" s="170">
        <v>0</v>
      </c>
      <c r="AH635" s="171" t="s">
        <v>79</v>
      </c>
      <c r="AI635" s="169" t="s">
        <v>79</v>
      </c>
      <c r="AJ635" s="169" t="s">
        <v>79</v>
      </c>
      <c r="AK635" s="169" t="s">
        <v>79</v>
      </c>
      <c r="AL635" s="143" t="s">
        <v>79</v>
      </c>
      <c r="AM635" s="143" t="s">
        <v>79</v>
      </c>
      <c r="AN635" s="143" t="s">
        <v>2610</v>
      </c>
      <c r="AO635" s="143" t="s">
        <v>79</v>
      </c>
      <c r="AP635" s="144">
        <f t="shared" si="19"/>
        <v>0</v>
      </c>
      <c r="AQ635" s="35"/>
      <c r="AR635" s="35"/>
      <c r="AS635" s="35"/>
      <c r="AT635" s="35"/>
      <c r="AU635" s="35"/>
      <c r="AV635" s="35"/>
    </row>
    <row r="636" spans="1:48" s="145" customFormat="1" ht="27.95" customHeight="1" x14ac:dyDescent="0.25">
      <c r="A636" s="126" t="s">
        <v>1957</v>
      </c>
      <c r="B636" s="126">
        <v>2021</v>
      </c>
      <c r="C636" s="126" t="s">
        <v>3498</v>
      </c>
      <c r="D636" s="127" t="s">
        <v>3499</v>
      </c>
      <c r="E636" s="128" t="s">
        <v>64</v>
      </c>
      <c r="F636" s="129" t="s">
        <v>27</v>
      </c>
      <c r="G636" s="130" t="s">
        <v>64</v>
      </c>
      <c r="H636" s="131" t="s">
        <v>882</v>
      </c>
      <c r="I636" s="132" t="s">
        <v>49</v>
      </c>
      <c r="J636" s="147" t="s">
        <v>223</v>
      </c>
      <c r="K636" s="133">
        <v>24</v>
      </c>
      <c r="L636" s="134" t="str">
        <f>IF(ISERROR(VLOOKUP(K636,#REF!,2,FALSE))," ",VLOOKUP(K636,#REF!,2,FALSE))</f>
        <v xml:space="preserve"> </v>
      </c>
      <c r="M636" s="134" t="str">
        <f>IF(ISERROR(VLOOKUP(K636,#REF!,3,FALSE))," ",VLOOKUP(K636,#REF!,3,FALSE))</f>
        <v xml:space="preserve"> </v>
      </c>
      <c r="N636" s="135" t="s">
        <v>2595</v>
      </c>
      <c r="O636" s="136">
        <v>1</v>
      </c>
      <c r="P636" s="137" t="s">
        <v>2502</v>
      </c>
      <c r="Q636" s="138" t="s">
        <v>1431</v>
      </c>
      <c r="R636" s="137" t="s">
        <v>296</v>
      </c>
      <c r="S636" s="137" t="s">
        <v>79</v>
      </c>
      <c r="T636" s="139" t="s">
        <v>79</v>
      </c>
      <c r="U636" s="140" t="s">
        <v>79</v>
      </c>
      <c r="V636" s="165">
        <v>101171638</v>
      </c>
      <c r="W636" s="141">
        <v>0</v>
      </c>
      <c r="X636" s="142"/>
      <c r="Y636" s="148"/>
      <c r="Z636" s="260">
        <f t="shared" si="18"/>
        <v>101171638</v>
      </c>
      <c r="AA636" s="263">
        <v>0</v>
      </c>
      <c r="AB636" s="168">
        <v>44510</v>
      </c>
      <c r="AC636" s="168">
        <v>44517</v>
      </c>
      <c r="AD636" s="168">
        <v>44850</v>
      </c>
      <c r="AE636" s="143">
        <v>330</v>
      </c>
      <c r="AF636" s="143">
        <v>0</v>
      </c>
      <c r="AG636" s="170">
        <v>0</v>
      </c>
      <c r="AH636" s="171" t="s">
        <v>79</v>
      </c>
      <c r="AI636" s="169" t="s">
        <v>79</v>
      </c>
      <c r="AJ636" s="169" t="s">
        <v>79</v>
      </c>
      <c r="AK636" s="169" t="s">
        <v>79</v>
      </c>
      <c r="AL636" s="143" t="s">
        <v>79</v>
      </c>
      <c r="AM636" s="143" t="s">
        <v>2610</v>
      </c>
      <c r="AN636" s="143" t="s">
        <v>79</v>
      </c>
      <c r="AO636" s="143" t="s">
        <v>79</v>
      </c>
      <c r="AP636" s="144">
        <f t="shared" si="19"/>
        <v>0</v>
      </c>
      <c r="AQ636" s="35"/>
      <c r="AR636" s="35"/>
      <c r="AS636" s="35"/>
      <c r="AT636" s="35"/>
      <c r="AU636" s="35"/>
      <c r="AV636" s="35"/>
    </row>
    <row r="637" spans="1:48" s="145" customFormat="1" ht="27.95" customHeight="1" x14ac:dyDescent="0.25">
      <c r="A637" s="126" t="s">
        <v>1958</v>
      </c>
      <c r="B637" s="126">
        <v>2021</v>
      </c>
      <c r="C637" s="126" t="s">
        <v>3500</v>
      </c>
      <c r="D637" s="127" t="s">
        <v>3501</v>
      </c>
      <c r="E637" s="128" t="s">
        <v>54</v>
      </c>
      <c r="F637" s="129" t="s">
        <v>27</v>
      </c>
      <c r="G637" s="130" t="s">
        <v>75</v>
      </c>
      <c r="H637" s="131" t="s">
        <v>883</v>
      </c>
      <c r="I637" s="132" t="s">
        <v>49</v>
      </c>
      <c r="J637" s="147" t="s">
        <v>223</v>
      </c>
      <c r="K637" s="133">
        <v>55</v>
      </c>
      <c r="L637" s="134" t="str">
        <f>IF(ISERROR(VLOOKUP(K637,#REF!,2,FALSE))," ",VLOOKUP(K637,#REF!,2,FALSE))</f>
        <v xml:space="preserve"> </v>
      </c>
      <c r="M637" s="134" t="str">
        <f>IF(ISERROR(VLOOKUP(K637,#REF!,3,FALSE))," ",VLOOKUP(K637,#REF!,3,FALSE))</f>
        <v xml:space="preserve"> </v>
      </c>
      <c r="N637" s="135" t="s">
        <v>2572</v>
      </c>
      <c r="O637" s="136">
        <v>0</v>
      </c>
      <c r="P637" s="137" t="s">
        <v>2503</v>
      </c>
      <c r="Q637" s="138" t="s">
        <v>1432</v>
      </c>
      <c r="R637" s="137" t="s">
        <v>295</v>
      </c>
      <c r="S637" s="137" t="s">
        <v>79</v>
      </c>
      <c r="T637" s="139" t="s">
        <v>79</v>
      </c>
      <c r="U637" s="140" t="s">
        <v>79</v>
      </c>
      <c r="V637" s="165">
        <v>8740000</v>
      </c>
      <c r="W637" s="141">
        <v>0</v>
      </c>
      <c r="X637" s="142"/>
      <c r="Y637" s="148"/>
      <c r="Z637" s="260">
        <f t="shared" si="18"/>
        <v>8740000</v>
      </c>
      <c r="AA637" s="263">
        <v>2185000</v>
      </c>
      <c r="AB637" s="168">
        <v>44510</v>
      </c>
      <c r="AC637" s="168">
        <v>44516</v>
      </c>
      <c r="AD637" s="168">
        <v>44561</v>
      </c>
      <c r="AE637" s="143">
        <v>60</v>
      </c>
      <c r="AF637" s="143">
        <v>0</v>
      </c>
      <c r="AG637" s="170">
        <v>0</v>
      </c>
      <c r="AH637" s="171" t="s">
        <v>79</v>
      </c>
      <c r="AI637" s="169" t="s">
        <v>79</v>
      </c>
      <c r="AJ637" s="169" t="s">
        <v>79</v>
      </c>
      <c r="AK637" s="169" t="s">
        <v>79</v>
      </c>
      <c r="AL637" s="143" t="s">
        <v>79</v>
      </c>
      <c r="AM637" s="143" t="s">
        <v>79</v>
      </c>
      <c r="AN637" s="143" t="s">
        <v>2610</v>
      </c>
      <c r="AO637" s="143" t="s">
        <v>79</v>
      </c>
      <c r="AP637" s="144">
        <f t="shared" si="19"/>
        <v>0.25</v>
      </c>
      <c r="AQ637" s="35"/>
      <c r="AR637" s="35"/>
      <c r="AS637" s="35"/>
      <c r="AT637" s="35"/>
      <c r="AU637" s="35"/>
      <c r="AV637" s="35"/>
    </row>
    <row r="638" spans="1:48" s="145" customFormat="1" ht="27.95" customHeight="1" x14ac:dyDescent="0.25">
      <c r="A638" s="126" t="s">
        <v>1959</v>
      </c>
      <c r="B638" s="126">
        <v>2021</v>
      </c>
      <c r="C638" s="126" t="s">
        <v>3502</v>
      </c>
      <c r="D638" s="127" t="s">
        <v>3503</v>
      </c>
      <c r="E638" s="128" t="s">
        <v>54</v>
      </c>
      <c r="F638" s="129" t="s">
        <v>27</v>
      </c>
      <c r="G638" s="130" t="s">
        <v>75</v>
      </c>
      <c r="H638" s="131" t="s">
        <v>884</v>
      </c>
      <c r="I638" s="132" t="s">
        <v>49</v>
      </c>
      <c r="J638" s="147" t="s">
        <v>223</v>
      </c>
      <c r="K638" s="133">
        <v>57</v>
      </c>
      <c r="L638" s="134" t="str">
        <f>IF(ISERROR(VLOOKUP(K638,#REF!,2,FALSE))," ",VLOOKUP(K638,#REF!,2,FALSE))</f>
        <v xml:space="preserve"> </v>
      </c>
      <c r="M638" s="134" t="str">
        <f>IF(ISERROR(VLOOKUP(K638,#REF!,3,FALSE))," ",VLOOKUP(K638,#REF!,3,FALSE))</f>
        <v xml:space="preserve"> </v>
      </c>
      <c r="N638" s="135" t="s">
        <v>2563</v>
      </c>
      <c r="O638" s="136">
        <v>0</v>
      </c>
      <c r="P638" s="137" t="s">
        <v>2504</v>
      </c>
      <c r="Q638" s="138" t="s">
        <v>1433</v>
      </c>
      <c r="R638" s="137" t="s">
        <v>295</v>
      </c>
      <c r="S638" s="137" t="s">
        <v>79</v>
      </c>
      <c r="T638" s="139" t="s">
        <v>79</v>
      </c>
      <c r="U638" s="140" t="s">
        <v>79</v>
      </c>
      <c r="V638" s="165">
        <v>11000000</v>
      </c>
      <c r="W638" s="141">
        <v>0</v>
      </c>
      <c r="X638" s="142"/>
      <c r="Y638" s="148"/>
      <c r="Z638" s="260">
        <f t="shared" si="18"/>
        <v>11000000</v>
      </c>
      <c r="AA638" s="263">
        <v>2566667</v>
      </c>
      <c r="AB638" s="168">
        <v>44511</v>
      </c>
      <c r="AC638" s="168">
        <v>44517</v>
      </c>
      <c r="AD638" s="168">
        <v>44561</v>
      </c>
      <c r="AE638" s="143">
        <v>60</v>
      </c>
      <c r="AF638" s="143">
        <v>0</v>
      </c>
      <c r="AG638" s="170">
        <v>0</v>
      </c>
      <c r="AH638" s="171" t="s">
        <v>79</v>
      </c>
      <c r="AI638" s="169" t="s">
        <v>79</v>
      </c>
      <c r="AJ638" s="169" t="s">
        <v>79</v>
      </c>
      <c r="AK638" s="169" t="s">
        <v>79</v>
      </c>
      <c r="AL638" s="143" t="s">
        <v>79</v>
      </c>
      <c r="AM638" s="143" t="s">
        <v>79</v>
      </c>
      <c r="AN638" s="143" t="s">
        <v>2610</v>
      </c>
      <c r="AO638" s="143" t="s">
        <v>79</v>
      </c>
      <c r="AP638" s="144">
        <f t="shared" si="19"/>
        <v>0.23333336363636364</v>
      </c>
      <c r="AQ638" s="35"/>
      <c r="AR638" s="35"/>
      <c r="AS638" s="35"/>
      <c r="AT638" s="35"/>
      <c r="AU638" s="35"/>
      <c r="AV638" s="35"/>
    </row>
    <row r="639" spans="1:48" s="145" customFormat="1" ht="27.95" customHeight="1" x14ac:dyDescent="0.25">
      <c r="A639" s="126" t="s">
        <v>1960</v>
      </c>
      <c r="B639" s="126">
        <v>2021</v>
      </c>
      <c r="C639" s="126" t="s">
        <v>3504</v>
      </c>
      <c r="D639" s="127" t="s">
        <v>3505</v>
      </c>
      <c r="E639" s="128" t="s">
        <v>54</v>
      </c>
      <c r="F639" s="129" t="s">
        <v>27</v>
      </c>
      <c r="G639" s="130" t="s">
        <v>75</v>
      </c>
      <c r="H639" s="131" t="s">
        <v>885</v>
      </c>
      <c r="I639" s="132" t="s">
        <v>49</v>
      </c>
      <c r="J639" s="147" t="s">
        <v>223</v>
      </c>
      <c r="K639" s="133">
        <v>19</v>
      </c>
      <c r="L639" s="134" t="str">
        <f>IF(ISERROR(VLOOKUP(K639,#REF!,2,FALSE))," ",VLOOKUP(K639,#REF!,2,FALSE))</f>
        <v xml:space="preserve"> </v>
      </c>
      <c r="M639" s="134" t="str">
        <f>IF(ISERROR(VLOOKUP(K639,#REF!,3,FALSE))," ",VLOOKUP(K639,#REF!,3,FALSE))</f>
        <v xml:space="preserve"> </v>
      </c>
      <c r="N639" s="135" t="s">
        <v>2578</v>
      </c>
      <c r="O639" s="136">
        <v>0</v>
      </c>
      <c r="P639" s="137" t="s">
        <v>2505</v>
      </c>
      <c r="Q639" s="138" t="s">
        <v>1434</v>
      </c>
      <c r="R639" s="137" t="s">
        <v>295</v>
      </c>
      <c r="S639" s="137" t="s">
        <v>79</v>
      </c>
      <c r="T639" s="139" t="s">
        <v>79</v>
      </c>
      <c r="U639" s="140" t="s">
        <v>79</v>
      </c>
      <c r="V639" s="165">
        <v>18900000</v>
      </c>
      <c r="W639" s="141">
        <v>0</v>
      </c>
      <c r="X639" s="142"/>
      <c r="Y639" s="148"/>
      <c r="Z639" s="260">
        <f t="shared" si="18"/>
        <v>18900000</v>
      </c>
      <c r="AA639" s="263">
        <v>2520000</v>
      </c>
      <c r="AB639" s="168">
        <v>44516</v>
      </c>
      <c r="AC639" s="168">
        <v>44519</v>
      </c>
      <c r="AD639" s="168">
        <v>44561</v>
      </c>
      <c r="AE639" s="143">
        <v>90</v>
      </c>
      <c r="AF639" s="143">
        <v>0</v>
      </c>
      <c r="AG639" s="170">
        <v>0</v>
      </c>
      <c r="AH639" s="171" t="s">
        <v>79</v>
      </c>
      <c r="AI639" s="169" t="s">
        <v>79</v>
      </c>
      <c r="AJ639" s="169" t="s">
        <v>79</v>
      </c>
      <c r="AK639" s="169" t="s">
        <v>79</v>
      </c>
      <c r="AL639" s="143" t="s">
        <v>79</v>
      </c>
      <c r="AM639" s="143" t="s">
        <v>79</v>
      </c>
      <c r="AN639" s="143" t="s">
        <v>2610</v>
      </c>
      <c r="AO639" s="143" t="s">
        <v>79</v>
      </c>
      <c r="AP639" s="144">
        <f t="shared" si="19"/>
        <v>0.13333333333333333</v>
      </c>
      <c r="AQ639" s="35"/>
      <c r="AR639" s="35"/>
      <c r="AS639" s="35"/>
      <c r="AT639" s="35"/>
      <c r="AU639" s="35"/>
      <c r="AV639" s="35"/>
    </row>
    <row r="640" spans="1:48" s="145" customFormat="1" ht="27.95" customHeight="1" x14ac:dyDescent="0.25">
      <c r="A640" s="126" t="s">
        <v>1961</v>
      </c>
      <c r="B640" s="126">
        <v>2021</v>
      </c>
      <c r="C640" s="126" t="s">
        <v>3506</v>
      </c>
      <c r="D640" s="127" t="s">
        <v>3507</v>
      </c>
      <c r="E640" s="128" t="s">
        <v>54</v>
      </c>
      <c r="F640" s="129" t="s">
        <v>27</v>
      </c>
      <c r="G640" s="130" t="s">
        <v>75</v>
      </c>
      <c r="H640" s="131" t="s">
        <v>886</v>
      </c>
      <c r="I640" s="132" t="s">
        <v>49</v>
      </c>
      <c r="J640" s="147" t="s">
        <v>223</v>
      </c>
      <c r="K640" s="133">
        <v>19</v>
      </c>
      <c r="L640" s="134" t="str">
        <f>IF(ISERROR(VLOOKUP(K640,#REF!,2,FALSE))," ",VLOOKUP(K640,#REF!,2,FALSE))</f>
        <v xml:space="preserve"> </v>
      </c>
      <c r="M640" s="134" t="str">
        <f>IF(ISERROR(VLOOKUP(K640,#REF!,3,FALSE))," ",VLOOKUP(K640,#REF!,3,FALSE))</f>
        <v xml:space="preserve"> </v>
      </c>
      <c r="N640" s="135" t="s">
        <v>2578</v>
      </c>
      <c r="O640" s="136">
        <v>0</v>
      </c>
      <c r="P640" s="137" t="s">
        <v>2506</v>
      </c>
      <c r="Q640" s="138" t="s">
        <v>1435</v>
      </c>
      <c r="R640" s="137" t="s">
        <v>295</v>
      </c>
      <c r="S640" s="137" t="s">
        <v>79</v>
      </c>
      <c r="T640" s="139" t="s">
        <v>79</v>
      </c>
      <c r="U640" s="140" t="s">
        <v>79</v>
      </c>
      <c r="V640" s="165">
        <v>16500000</v>
      </c>
      <c r="W640" s="141">
        <v>0</v>
      </c>
      <c r="X640" s="142"/>
      <c r="Y640" s="148"/>
      <c r="Z640" s="260">
        <f t="shared" si="18"/>
        <v>16500000</v>
      </c>
      <c r="AA640" s="263">
        <v>2750000</v>
      </c>
      <c r="AB640" s="168">
        <v>44511</v>
      </c>
      <c r="AC640" s="168">
        <v>44516</v>
      </c>
      <c r="AD640" s="168">
        <v>44561</v>
      </c>
      <c r="AE640" s="143">
        <v>90</v>
      </c>
      <c r="AF640" s="143">
        <v>0</v>
      </c>
      <c r="AG640" s="170">
        <v>0</v>
      </c>
      <c r="AH640" s="171" t="s">
        <v>79</v>
      </c>
      <c r="AI640" s="169" t="s">
        <v>79</v>
      </c>
      <c r="AJ640" s="169" t="s">
        <v>79</v>
      </c>
      <c r="AK640" s="169" t="s">
        <v>79</v>
      </c>
      <c r="AL640" s="143" t="s">
        <v>79</v>
      </c>
      <c r="AM640" s="143" t="s">
        <v>79</v>
      </c>
      <c r="AN640" s="143" t="s">
        <v>2610</v>
      </c>
      <c r="AO640" s="143" t="s">
        <v>79</v>
      </c>
      <c r="AP640" s="144">
        <f t="shared" si="19"/>
        <v>0.16666666666666666</v>
      </c>
      <c r="AQ640" s="35"/>
      <c r="AR640" s="35"/>
      <c r="AS640" s="35"/>
      <c r="AT640" s="35"/>
      <c r="AU640" s="35"/>
      <c r="AV640" s="35"/>
    </row>
    <row r="641" spans="1:48" s="145" customFormat="1" ht="27.95" customHeight="1" x14ac:dyDescent="0.25">
      <c r="A641" s="126" t="s">
        <v>1962</v>
      </c>
      <c r="B641" s="126">
        <v>2021</v>
      </c>
      <c r="C641" s="126" t="s">
        <v>3508</v>
      </c>
      <c r="D641" s="127" t="s">
        <v>3509</v>
      </c>
      <c r="E641" s="128" t="s">
        <v>64</v>
      </c>
      <c r="F641" s="129" t="s">
        <v>27</v>
      </c>
      <c r="G641" s="130" t="s">
        <v>64</v>
      </c>
      <c r="H641" s="131" t="s">
        <v>887</v>
      </c>
      <c r="I641" s="132" t="s">
        <v>49</v>
      </c>
      <c r="J641" s="147" t="s">
        <v>223</v>
      </c>
      <c r="K641" s="133">
        <v>24</v>
      </c>
      <c r="L641" s="134" t="str">
        <f>IF(ISERROR(VLOOKUP(K641,#REF!,2,FALSE))," ",VLOOKUP(K641,#REF!,2,FALSE))</f>
        <v xml:space="preserve"> </v>
      </c>
      <c r="M641" s="134" t="str">
        <f>IF(ISERROR(VLOOKUP(K641,#REF!,3,FALSE))," ",VLOOKUP(K641,#REF!,3,FALSE))</f>
        <v xml:space="preserve"> </v>
      </c>
      <c r="N641" s="135" t="s">
        <v>2596</v>
      </c>
      <c r="O641" s="136">
        <v>1</v>
      </c>
      <c r="P641" s="137" t="s">
        <v>2507</v>
      </c>
      <c r="Q641" s="138" t="s">
        <v>1436</v>
      </c>
      <c r="R641" s="137" t="s">
        <v>296</v>
      </c>
      <c r="S641" s="137" t="s">
        <v>79</v>
      </c>
      <c r="T641" s="139" t="s">
        <v>79</v>
      </c>
      <c r="U641" s="140" t="s">
        <v>79</v>
      </c>
      <c r="V641" s="165">
        <v>459160525</v>
      </c>
      <c r="W641" s="141">
        <v>0</v>
      </c>
      <c r="X641" s="142"/>
      <c r="Y641" s="148"/>
      <c r="Z641" s="260">
        <f t="shared" si="18"/>
        <v>459160525</v>
      </c>
      <c r="AA641" s="263">
        <v>0</v>
      </c>
      <c r="AB641" s="168">
        <v>44511</v>
      </c>
      <c r="AC641" s="168">
        <v>44511</v>
      </c>
      <c r="AD641" s="168">
        <v>44753</v>
      </c>
      <c r="AE641" s="143">
        <v>240</v>
      </c>
      <c r="AF641" s="143">
        <v>0</v>
      </c>
      <c r="AG641" s="170">
        <v>0</v>
      </c>
      <c r="AH641" s="171" t="s">
        <v>79</v>
      </c>
      <c r="AI641" s="169" t="s">
        <v>79</v>
      </c>
      <c r="AJ641" s="169" t="s">
        <v>79</v>
      </c>
      <c r="AK641" s="169" t="s">
        <v>79</v>
      </c>
      <c r="AL641" s="143" t="s">
        <v>79</v>
      </c>
      <c r="AM641" s="143" t="s">
        <v>2610</v>
      </c>
      <c r="AN641" s="143" t="s">
        <v>79</v>
      </c>
      <c r="AO641" s="143" t="s">
        <v>79</v>
      </c>
      <c r="AP641" s="144">
        <f t="shared" si="19"/>
        <v>0</v>
      </c>
      <c r="AQ641" s="35"/>
      <c r="AR641" s="35"/>
      <c r="AS641" s="35"/>
      <c r="AT641" s="35"/>
      <c r="AU641" s="35"/>
      <c r="AV641" s="35"/>
    </row>
    <row r="642" spans="1:48" s="145" customFormat="1" ht="27.95" customHeight="1" x14ac:dyDescent="0.25">
      <c r="A642" s="126" t="s">
        <v>1962</v>
      </c>
      <c r="B642" s="126">
        <v>2021</v>
      </c>
      <c r="C642" s="126" t="s">
        <v>3508</v>
      </c>
      <c r="D642" s="127" t="s">
        <v>3509</v>
      </c>
      <c r="E642" s="128" t="s">
        <v>64</v>
      </c>
      <c r="F642" s="129" t="s">
        <v>27</v>
      </c>
      <c r="G642" s="130" t="s">
        <v>64</v>
      </c>
      <c r="H642" s="131" t="s">
        <v>887</v>
      </c>
      <c r="I642" s="132" t="s">
        <v>49</v>
      </c>
      <c r="J642" s="147" t="s">
        <v>223</v>
      </c>
      <c r="K642" s="133">
        <v>37</v>
      </c>
      <c r="L642" s="134" t="str">
        <f>IF(ISERROR(VLOOKUP(K642,#REF!,2,FALSE))," ",VLOOKUP(K642,#REF!,2,FALSE))</f>
        <v xml:space="preserve"> </v>
      </c>
      <c r="M642" s="134" t="str">
        <f>IF(ISERROR(VLOOKUP(K642,#REF!,3,FALSE))," ",VLOOKUP(K642,#REF!,3,FALSE))</f>
        <v xml:space="preserve"> </v>
      </c>
      <c r="N642" s="135" t="s">
        <v>2603</v>
      </c>
      <c r="O642" s="136">
        <v>1</v>
      </c>
      <c r="P642" s="137" t="s">
        <v>2507</v>
      </c>
      <c r="Q642" s="138" t="s">
        <v>1436</v>
      </c>
      <c r="R642" s="137" t="s">
        <v>296</v>
      </c>
      <c r="S642" s="137" t="s">
        <v>79</v>
      </c>
      <c r="T642" s="139" t="s">
        <v>79</v>
      </c>
      <c r="U642" s="140" t="s">
        <v>79</v>
      </c>
      <c r="V642" s="165">
        <v>32550000</v>
      </c>
      <c r="W642" s="141">
        <v>0</v>
      </c>
      <c r="X642" s="142"/>
      <c r="Y642" s="148"/>
      <c r="Z642" s="260">
        <f t="shared" si="18"/>
        <v>32550000</v>
      </c>
      <c r="AA642" s="263">
        <v>0</v>
      </c>
      <c r="AB642" s="168">
        <v>44511</v>
      </c>
      <c r="AC642" s="168">
        <v>44511</v>
      </c>
      <c r="AD642" s="168">
        <v>44753</v>
      </c>
      <c r="AE642" s="143">
        <v>240</v>
      </c>
      <c r="AF642" s="143">
        <v>0</v>
      </c>
      <c r="AG642" s="170">
        <v>0</v>
      </c>
      <c r="AH642" s="171" t="s">
        <v>79</v>
      </c>
      <c r="AI642" s="169" t="s">
        <v>79</v>
      </c>
      <c r="AJ642" s="169" t="s">
        <v>79</v>
      </c>
      <c r="AK642" s="169" t="s">
        <v>79</v>
      </c>
      <c r="AL642" s="143" t="s">
        <v>79</v>
      </c>
      <c r="AM642" s="143" t="s">
        <v>2610</v>
      </c>
      <c r="AN642" s="143" t="s">
        <v>79</v>
      </c>
      <c r="AO642" s="143" t="s">
        <v>79</v>
      </c>
      <c r="AP642" s="144">
        <f t="shared" si="19"/>
        <v>0</v>
      </c>
      <c r="AQ642" s="35"/>
      <c r="AR642" s="35"/>
      <c r="AS642" s="35"/>
      <c r="AT642" s="35"/>
      <c r="AU642" s="35"/>
      <c r="AV642" s="35"/>
    </row>
    <row r="643" spans="1:48" s="145" customFormat="1" ht="27.95" customHeight="1" x14ac:dyDescent="0.25">
      <c r="A643" s="126" t="s">
        <v>1962</v>
      </c>
      <c r="B643" s="126">
        <v>2021</v>
      </c>
      <c r="C643" s="126" t="s">
        <v>3508</v>
      </c>
      <c r="D643" s="127" t="s">
        <v>3509</v>
      </c>
      <c r="E643" s="128" t="s">
        <v>64</v>
      </c>
      <c r="F643" s="129" t="s">
        <v>27</v>
      </c>
      <c r="G643" s="130" t="s">
        <v>64</v>
      </c>
      <c r="H643" s="131" t="s">
        <v>887</v>
      </c>
      <c r="I643" s="132" t="s">
        <v>49</v>
      </c>
      <c r="J643" s="147" t="s">
        <v>223</v>
      </c>
      <c r="K643" s="133">
        <v>23</v>
      </c>
      <c r="L643" s="134" t="str">
        <f>IF(ISERROR(VLOOKUP(K643,#REF!,2,FALSE))," ",VLOOKUP(K643,#REF!,2,FALSE))</f>
        <v xml:space="preserve"> </v>
      </c>
      <c r="M643" s="134" t="str">
        <f>IF(ISERROR(VLOOKUP(K643,#REF!,3,FALSE))," ",VLOOKUP(K643,#REF!,3,FALSE))</f>
        <v xml:space="preserve"> </v>
      </c>
      <c r="N643" s="135" t="s">
        <v>2601</v>
      </c>
      <c r="O643" s="136">
        <v>1</v>
      </c>
      <c r="P643" s="137" t="s">
        <v>2507</v>
      </c>
      <c r="Q643" s="138" t="s">
        <v>1436</v>
      </c>
      <c r="R643" s="137" t="s">
        <v>296</v>
      </c>
      <c r="S643" s="137" t="s">
        <v>79</v>
      </c>
      <c r="T643" s="139" t="s">
        <v>79</v>
      </c>
      <c r="U643" s="140" t="s">
        <v>79</v>
      </c>
      <c r="V643" s="165">
        <v>52631580</v>
      </c>
      <c r="W643" s="141">
        <v>0</v>
      </c>
      <c r="X643" s="142"/>
      <c r="Y643" s="148"/>
      <c r="Z643" s="260">
        <f t="shared" si="18"/>
        <v>52631580</v>
      </c>
      <c r="AA643" s="263">
        <v>0</v>
      </c>
      <c r="AB643" s="168">
        <v>44511</v>
      </c>
      <c r="AC643" s="168">
        <v>44511</v>
      </c>
      <c r="AD643" s="168">
        <v>44753</v>
      </c>
      <c r="AE643" s="143">
        <v>240</v>
      </c>
      <c r="AF643" s="143">
        <v>0</v>
      </c>
      <c r="AG643" s="170">
        <v>0</v>
      </c>
      <c r="AH643" s="171" t="s">
        <v>79</v>
      </c>
      <c r="AI643" s="169" t="s">
        <v>79</v>
      </c>
      <c r="AJ643" s="169" t="s">
        <v>79</v>
      </c>
      <c r="AK643" s="169" t="s">
        <v>79</v>
      </c>
      <c r="AL643" s="143" t="s">
        <v>79</v>
      </c>
      <c r="AM643" s="143" t="s">
        <v>2610</v>
      </c>
      <c r="AN643" s="143" t="s">
        <v>79</v>
      </c>
      <c r="AO643" s="143" t="s">
        <v>79</v>
      </c>
      <c r="AP643" s="144">
        <f t="shared" si="19"/>
        <v>0</v>
      </c>
      <c r="AQ643" s="35"/>
      <c r="AR643" s="35"/>
      <c r="AS643" s="35"/>
      <c r="AT643" s="35"/>
      <c r="AU643" s="35"/>
      <c r="AV643" s="35"/>
    </row>
    <row r="644" spans="1:48" s="145" customFormat="1" ht="27.95" customHeight="1" x14ac:dyDescent="0.25">
      <c r="A644" s="126" t="s">
        <v>1963</v>
      </c>
      <c r="B644" s="126">
        <v>2021</v>
      </c>
      <c r="C644" s="126" t="s">
        <v>3510</v>
      </c>
      <c r="D644" s="127" t="s">
        <v>3511</v>
      </c>
      <c r="E644" s="128" t="s">
        <v>54</v>
      </c>
      <c r="F644" s="129" t="s">
        <v>27</v>
      </c>
      <c r="G644" s="130" t="s">
        <v>75</v>
      </c>
      <c r="H644" s="131" t="s">
        <v>888</v>
      </c>
      <c r="I644" s="132" t="s">
        <v>49</v>
      </c>
      <c r="J644" s="147" t="s">
        <v>223</v>
      </c>
      <c r="K644" s="133">
        <v>57</v>
      </c>
      <c r="L644" s="134" t="str">
        <f>IF(ISERROR(VLOOKUP(K644,#REF!,2,FALSE))," ",VLOOKUP(K644,#REF!,2,FALSE))</f>
        <v xml:space="preserve"> </v>
      </c>
      <c r="M644" s="134" t="str">
        <f>IF(ISERROR(VLOOKUP(K644,#REF!,3,FALSE))," ",VLOOKUP(K644,#REF!,3,FALSE))</f>
        <v xml:space="preserve"> </v>
      </c>
      <c r="N644" s="135" t="s">
        <v>2563</v>
      </c>
      <c r="O644" s="136">
        <v>0</v>
      </c>
      <c r="P644" s="137" t="s">
        <v>2508</v>
      </c>
      <c r="Q644" s="138" t="s">
        <v>1437</v>
      </c>
      <c r="R644" s="137" t="s">
        <v>295</v>
      </c>
      <c r="S644" s="137" t="s">
        <v>79</v>
      </c>
      <c r="T644" s="139" t="s">
        <v>79</v>
      </c>
      <c r="U644" s="140" t="s">
        <v>79</v>
      </c>
      <c r="V644" s="165">
        <v>4500000</v>
      </c>
      <c r="W644" s="141">
        <v>0</v>
      </c>
      <c r="X644" s="142"/>
      <c r="Y644" s="148"/>
      <c r="Z644" s="260">
        <f t="shared" si="18"/>
        <v>4500000</v>
      </c>
      <c r="AA644" s="263">
        <v>0</v>
      </c>
      <c r="AB644" s="168">
        <v>44519</v>
      </c>
      <c r="AC644" s="168">
        <v>44529</v>
      </c>
      <c r="AD644" s="168">
        <v>44561</v>
      </c>
      <c r="AE644" s="143">
        <v>60</v>
      </c>
      <c r="AF644" s="143">
        <v>0</v>
      </c>
      <c r="AG644" s="170">
        <v>0</v>
      </c>
      <c r="AH644" s="171" t="s">
        <v>79</v>
      </c>
      <c r="AI644" s="169" t="s">
        <v>79</v>
      </c>
      <c r="AJ644" s="169" t="s">
        <v>79</v>
      </c>
      <c r="AK644" s="169" t="s">
        <v>79</v>
      </c>
      <c r="AL644" s="143" t="s">
        <v>79</v>
      </c>
      <c r="AM644" s="143" t="s">
        <v>79</v>
      </c>
      <c r="AN644" s="143" t="s">
        <v>2610</v>
      </c>
      <c r="AO644" s="143" t="s">
        <v>79</v>
      </c>
      <c r="AP644" s="144">
        <f t="shared" si="19"/>
        <v>0</v>
      </c>
      <c r="AQ644" s="35"/>
      <c r="AR644" s="35"/>
      <c r="AS644" s="35"/>
      <c r="AT644" s="35"/>
      <c r="AU644" s="35"/>
      <c r="AV644" s="35"/>
    </row>
    <row r="645" spans="1:48" s="145" customFormat="1" ht="27.95" customHeight="1" x14ac:dyDescent="0.25">
      <c r="A645" s="126" t="s">
        <v>1964</v>
      </c>
      <c r="B645" s="126">
        <v>2021</v>
      </c>
      <c r="C645" s="126" t="s">
        <v>3512</v>
      </c>
      <c r="D645" s="127" t="s">
        <v>3513</v>
      </c>
      <c r="E645" s="128" t="s">
        <v>64</v>
      </c>
      <c r="F645" s="129" t="s">
        <v>27</v>
      </c>
      <c r="G645" s="130" t="s">
        <v>64</v>
      </c>
      <c r="H645" s="131" t="s">
        <v>889</v>
      </c>
      <c r="I645" s="132" t="s">
        <v>49</v>
      </c>
      <c r="J645" s="147" t="s">
        <v>223</v>
      </c>
      <c r="K645" s="133">
        <v>38</v>
      </c>
      <c r="L645" s="134" t="str">
        <f>IF(ISERROR(VLOOKUP(K645,#REF!,2,FALSE))," ",VLOOKUP(K645,#REF!,2,FALSE))</f>
        <v xml:space="preserve"> </v>
      </c>
      <c r="M645" s="134" t="str">
        <f>IF(ISERROR(VLOOKUP(K645,#REF!,3,FALSE))," ",VLOOKUP(K645,#REF!,3,FALSE))</f>
        <v xml:space="preserve"> </v>
      </c>
      <c r="N645" s="135" t="s">
        <v>2570</v>
      </c>
      <c r="O645" s="136">
        <v>1</v>
      </c>
      <c r="P645" s="137" t="s">
        <v>2509</v>
      </c>
      <c r="Q645" s="138" t="s">
        <v>1438</v>
      </c>
      <c r="R645" s="137" t="s">
        <v>296</v>
      </c>
      <c r="S645" s="137" t="s">
        <v>79</v>
      </c>
      <c r="T645" s="139" t="s">
        <v>79</v>
      </c>
      <c r="U645" s="140" t="s">
        <v>79</v>
      </c>
      <c r="V645" s="165">
        <v>240000000</v>
      </c>
      <c r="W645" s="141">
        <v>0</v>
      </c>
      <c r="X645" s="142"/>
      <c r="Y645" s="148"/>
      <c r="Z645" s="260">
        <f t="shared" si="18"/>
        <v>240000000</v>
      </c>
      <c r="AA645" s="263">
        <v>0</v>
      </c>
      <c r="AB645" s="168">
        <v>44512</v>
      </c>
      <c r="AC645" s="168">
        <v>44522</v>
      </c>
      <c r="AD645" s="168">
        <v>44693</v>
      </c>
      <c r="AE645" s="143">
        <v>180</v>
      </c>
      <c r="AF645" s="143">
        <v>0</v>
      </c>
      <c r="AG645" s="170">
        <v>0</v>
      </c>
      <c r="AH645" s="171" t="s">
        <v>79</v>
      </c>
      <c r="AI645" s="169" t="s">
        <v>79</v>
      </c>
      <c r="AJ645" s="169" t="s">
        <v>79</v>
      </c>
      <c r="AK645" s="169" t="s">
        <v>79</v>
      </c>
      <c r="AL645" s="143" t="s">
        <v>79</v>
      </c>
      <c r="AM645" s="143" t="s">
        <v>2610</v>
      </c>
      <c r="AN645" s="143" t="s">
        <v>79</v>
      </c>
      <c r="AO645" s="143" t="s">
        <v>79</v>
      </c>
      <c r="AP645" s="144">
        <f t="shared" si="19"/>
        <v>0</v>
      </c>
      <c r="AQ645" s="35"/>
      <c r="AR645" s="35"/>
      <c r="AS645" s="35"/>
      <c r="AT645" s="35"/>
      <c r="AU645" s="35"/>
      <c r="AV645" s="35"/>
    </row>
    <row r="646" spans="1:48" s="145" customFormat="1" ht="27.95" customHeight="1" x14ac:dyDescent="0.25">
      <c r="A646" s="126" t="s">
        <v>1965</v>
      </c>
      <c r="B646" s="126">
        <v>2021</v>
      </c>
      <c r="C646" s="126" t="s">
        <v>3514</v>
      </c>
      <c r="D646" s="127" t="s">
        <v>3515</v>
      </c>
      <c r="E646" s="128" t="s">
        <v>54</v>
      </c>
      <c r="F646" s="129" t="s">
        <v>27</v>
      </c>
      <c r="G646" s="130" t="s">
        <v>75</v>
      </c>
      <c r="H646" s="131" t="s">
        <v>890</v>
      </c>
      <c r="I646" s="132" t="s">
        <v>49</v>
      </c>
      <c r="J646" s="147" t="s">
        <v>223</v>
      </c>
      <c r="K646" s="133">
        <v>57</v>
      </c>
      <c r="L646" s="134" t="str">
        <f>IF(ISERROR(VLOOKUP(K646,#REF!,2,FALSE))," ",VLOOKUP(K646,#REF!,2,FALSE))</f>
        <v xml:space="preserve"> </v>
      </c>
      <c r="M646" s="134" t="str">
        <f>IF(ISERROR(VLOOKUP(K646,#REF!,3,FALSE))," ",VLOOKUP(K646,#REF!,3,FALSE))</f>
        <v xml:space="preserve"> </v>
      </c>
      <c r="N646" s="135" t="s">
        <v>2553</v>
      </c>
      <c r="O646" s="136">
        <v>0</v>
      </c>
      <c r="P646" s="137" t="s">
        <v>2510</v>
      </c>
      <c r="Q646" s="138" t="s">
        <v>1439</v>
      </c>
      <c r="R646" s="137" t="s">
        <v>295</v>
      </c>
      <c r="S646" s="137" t="s">
        <v>79</v>
      </c>
      <c r="T646" s="139" t="s">
        <v>79</v>
      </c>
      <c r="U646" s="140" t="s">
        <v>79</v>
      </c>
      <c r="V646" s="165">
        <v>4500000</v>
      </c>
      <c r="W646" s="141">
        <v>0</v>
      </c>
      <c r="X646" s="142"/>
      <c r="Y646" s="148"/>
      <c r="Z646" s="260">
        <f t="shared" si="18"/>
        <v>4500000</v>
      </c>
      <c r="AA646" s="263">
        <v>525000</v>
      </c>
      <c r="AB646" s="168">
        <v>44516</v>
      </c>
      <c r="AC646" s="168">
        <v>44524</v>
      </c>
      <c r="AD646" s="168">
        <v>44561</v>
      </c>
      <c r="AE646" s="143">
        <v>60</v>
      </c>
      <c r="AF646" s="143">
        <v>0</v>
      </c>
      <c r="AG646" s="170">
        <v>0</v>
      </c>
      <c r="AH646" s="171" t="s">
        <v>79</v>
      </c>
      <c r="AI646" s="169" t="s">
        <v>79</v>
      </c>
      <c r="AJ646" s="169" t="s">
        <v>79</v>
      </c>
      <c r="AK646" s="169" t="s">
        <v>79</v>
      </c>
      <c r="AL646" s="143" t="s">
        <v>79</v>
      </c>
      <c r="AM646" s="143" t="s">
        <v>79</v>
      </c>
      <c r="AN646" s="143" t="s">
        <v>2610</v>
      </c>
      <c r="AO646" s="143" t="s">
        <v>79</v>
      </c>
      <c r="AP646" s="144">
        <f t="shared" si="19"/>
        <v>0.11666666666666667</v>
      </c>
      <c r="AQ646" s="35"/>
      <c r="AR646" s="35"/>
      <c r="AS646" s="35"/>
      <c r="AT646" s="35"/>
      <c r="AU646" s="35"/>
      <c r="AV646" s="35"/>
    </row>
    <row r="647" spans="1:48" s="145" customFormat="1" ht="27.95" customHeight="1" x14ac:dyDescent="0.25">
      <c r="A647" s="126" t="s">
        <v>1966</v>
      </c>
      <c r="B647" s="126">
        <v>2021</v>
      </c>
      <c r="C647" s="126" t="s">
        <v>3516</v>
      </c>
      <c r="D647" s="127" t="s">
        <v>3517</v>
      </c>
      <c r="E647" s="128" t="s">
        <v>54</v>
      </c>
      <c r="F647" s="129" t="s">
        <v>27</v>
      </c>
      <c r="G647" s="130" t="s">
        <v>75</v>
      </c>
      <c r="H647" s="131" t="s">
        <v>891</v>
      </c>
      <c r="I647" s="132" t="s">
        <v>49</v>
      </c>
      <c r="J647" s="147" t="s">
        <v>223</v>
      </c>
      <c r="K647" s="133">
        <v>57</v>
      </c>
      <c r="L647" s="134" t="str">
        <f>IF(ISERROR(VLOOKUP(K647,#REF!,2,FALSE))," ",VLOOKUP(K647,#REF!,2,FALSE))</f>
        <v xml:space="preserve"> </v>
      </c>
      <c r="M647" s="134" t="str">
        <f>IF(ISERROR(VLOOKUP(K647,#REF!,3,FALSE))," ",VLOOKUP(K647,#REF!,3,FALSE))</f>
        <v xml:space="preserve"> </v>
      </c>
      <c r="N647" s="135" t="s">
        <v>2563</v>
      </c>
      <c r="O647" s="136">
        <v>0</v>
      </c>
      <c r="P647" s="137" t="s">
        <v>2511</v>
      </c>
      <c r="Q647" s="138" t="s">
        <v>1440</v>
      </c>
      <c r="R647" s="137" t="s">
        <v>295</v>
      </c>
      <c r="S647" s="137" t="s">
        <v>79</v>
      </c>
      <c r="T647" s="139" t="s">
        <v>79</v>
      </c>
      <c r="U647" s="140" t="s">
        <v>79</v>
      </c>
      <c r="V647" s="165">
        <v>8740000</v>
      </c>
      <c r="W647" s="141">
        <v>0</v>
      </c>
      <c r="X647" s="142"/>
      <c r="Y647" s="148"/>
      <c r="Z647" s="260">
        <f t="shared" si="18"/>
        <v>8740000</v>
      </c>
      <c r="AA647" s="263">
        <v>1748000</v>
      </c>
      <c r="AB647" s="168">
        <v>44515</v>
      </c>
      <c r="AC647" s="168">
        <v>44519</v>
      </c>
      <c r="AD647" s="168">
        <v>44561</v>
      </c>
      <c r="AE647" s="143">
        <v>60</v>
      </c>
      <c r="AF647" s="143">
        <v>0</v>
      </c>
      <c r="AG647" s="170">
        <v>0</v>
      </c>
      <c r="AH647" s="171" t="s">
        <v>79</v>
      </c>
      <c r="AI647" s="169" t="s">
        <v>79</v>
      </c>
      <c r="AJ647" s="169" t="s">
        <v>79</v>
      </c>
      <c r="AK647" s="169" t="s">
        <v>79</v>
      </c>
      <c r="AL647" s="143" t="s">
        <v>79</v>
      </c>
      <c r="AM647" s="143" t="s">
        <v>79</v>
      </c>
      <c r="AN647" s="143" t="s">
        <v>2610</v>
      </c>
      <c r="AO647" s="143" t="s">
        <v>79</v>
      </c>
      <c r="AP647" s="144">
        <f t="shared" si="19"/>
        <v>0.2</v>
      </c>
      <c r="AQ647" s="35"/>
      <c r="AR647" s="35"/>
      <c r="AS647" s="35"/>
      <c r="AT647" s="35"/>
      <c r="AU647" s="35"/>
      <c r="AV647" s="35"/>
    </row>
    <row r="648" spans="1:48" s="145" customFormat="1" ht="27.95" customHeight="1" x14ac:dyDescent="0.25">
      <c r="A648" s="126" t="s">
        <v>1967</v>
      </c>
      <c r="B648" s="126">
        <v>2021</v>
      </c>
      <c r="C648" s="126" t="s">
        <v>3518</v>
      </c>
      <c r="D648" s="127" t="s">
        <v>3519</v>
      </c>
      <c r="E648" s="128" t="s">
        <v>54</v>
      </c>
      <c r="F648" s="129" t="s">
        <v>27</v>
      </c>
      <c r="G648" s="130" t="s">
        <v>75</v>
      </c>
      <c r="H648" s="131" t="s">
        <v>892</v>
      </c>
      <c r="I648" s="132" t="s">
        <v>49</v>
      </c>
      <c r="J648" s="147" t="s">
        <v>223</v>
      </c>
      <c r="K648" s="133">
        <v>57</v>
      </c>
      <c r="L648" s="134" t="str">
        <f>IF(ISERROR(VLOOKUP(K648,#REF!,2,FALSE))," ",VLOOKUP(K648,#REF!,2,FALSE))</f>
        <v xml:space="preserve"> </v>
      </c>
      <c r="M648" s="134" t="str">
        <f>IF(ISERROR(VLOOKUP(K648,#REF!,3,FALSE))," ",VLOOKUP(K648,#REF!,3,FALSE))</f>
        <v xml:space="preserve"> </v>
      </c>
      <c r="N648" s="135" t="s">
        <v>2563</v>
      </c>
      <c r="O648" s="136">
        <v>0</v>
      </c>
      <c r="P648" s="137" t="s">
        <v>2512</v>
      </c>
      <c r="Q648" s="138" t="s">
        <v>1441</v>
      </c>
      <c r="R648" s="137" t="s">
        <v>295</v>
      </c>
      <c r="S648" s="137" t="s">
        <v>79</v>
      </c>
      <c r="T648" s="139" t="s">
        <v>79</v>
      </c>
      <c r="U648" s="140" t="s">
        <v>79</v>
      </c>
      <c r="V648" s="165">
        <v>8740000</v>
      </c>
      <c r="W648" s="141">
        <v>0</v>
      </c>
      <c r="X648" s="142"/>
      <c r="Y648" s="148"/>
      <c r="Z648" s="260">
        <f t="shared" si="18"/>
        <v>8740000</v>
      </c>
      <c r="AA648" s="263">
        <v>0</v>
      </c>
      <c r="AB648" s="168">
        <v>44523</v>
      </c>
      <c r="AC648" s="168">
        <v>44529</v>
      </c>
      <c r="AD648" s="168">
        <v>44561</v>
      </c>
      <c r="AE648" s="143">
        <v>60</v>
      </c>
      <c r="AF648" s="143">
        <v>0</v>
      </c>
      <c r="AG648" s="170">
        <v>0</v>
      </c>
      <c r="AH648" s="171" t="s">
        <v>79</v>
      </c>
      <c r="AI648" s="169" t="s">
        <v>79</v>
      </c>
      <c r="AJ648" s="169" t="s">
        <v>79</v>
      </c>
      <c r="AK648" s="169" t="s">
        <v>79</v>
      </c>
      <c r="AL648" s="143" t="s">
        <v>79</v>
      </c>
      <c r="AM648" s="143" t="s">
        <v>79</v>
      </c>
      <c r="AN648" s="143" t="s">
        <v>2610</v>
      </c>
      <c r="AO648" s="143" t="s">
        <v>79</v>
      </c>
      <c r="AP648" s="144">
        <f t="shared" si="19"/>
        <v>0</v>
      </c>
      <c r="AQ648" s="35"/>
      <c r="AR648" s="35"/>
      <c r="AS648" s="35"/>
      <c r="AT648" s="35"/>
      <c r="AU648" s="35"/>
      <c r="AV648" s="35"/>
    </row>
    <row r="649" spans="1:48" s="145" customFormat="1" ht="27.95" customHeight="1" x14ac:dyDescent="0.25">
      <c r="A649" s="126" t="s">
        <v>1968</v>
      </c>
      <c r="B649" s="126">
        <v>2021</v>
      </c>
      <c r="C649" s="126" t="s">
        <v>3520</v>
      </c>
      <c r="D649" s="127" t="s">
        <v>3521</v>
      </c>
      <c r="E649" s="128" t="s">
        <v>54</v>
      </c>
      <c r="F649" s="129" t="s">
        <v>27</v>
      </c>
      <c r="G649" s="130" t="s">
        <v>75</v>
      </c>
      <c r="H649" s="131" t="s">
        <v>893</v>
      </c>
      <c r="I649" s="132" t="s">
        <v>49</v>
      </c>
      <c r="J649" s="147" t="s">
        <v>223</v>
      </c>
      <c r="K649" s="133">
        <v>20</v>
      </c>
      <c r="L649" s="134" t="str">
        <f>IF(ISERROR(VLOOKUP(K649,#REF!,2,FALSE))," ",VLOOKUP(K649,#REF!,2,FALSE))</f>
        <v xml:space="preserve"> </v>
      </c>
      <c r="M649" s="134" t="str">
        <f>IF(ISERROR(VLOOKUP(K649,#REF!,3,FALSE))," ",VLOOKUP(K649,#REF!,3,FALSE))</f>
        <v xml:space="preserve"> </v>
      </c>
      <c r="N649" s="135" t="s">
        <v>2584</v>
      </c>
      <c r="O649" s="136">
        <v>0</v>
      </c>
      <c r="P649" s="137" t="s">
        <v>2513</v>
      </c>
      <c r="Q649" s="138" t="s">
        <v>1442</v>
      </c>
      <c r="R649" s="137" t="s">
        <v>295</v>
      </c>
      <c r="S649" s="137" t="s">
        <v>79</v>
      </c>
      <c r="T649" s="139" t="s">
        <v>79</v>
      </c>
      <c r="U649" s="140" t="s">
        <v>79</v>
      </c>
      <c r="V649" s="165">
        <v>16344000</v>
      </c>
      <c r="W649" s="141">
        <v>0</v>
      </c>
      <c r="X649" s="142"/>
      <c r="Y649" s="148"/>
      <c r="Z649" s="260">
        <f t="shared" si="18"/>
        <v>16344000</v>
      </c>
      <c r="AA649" s="263">
        <v>817200</v>
      </c>
      <c r="AB649" s="168">
        <v>44516</v>
      </c>
      <c r="AC649" s="168">
        <v>44522</v>
      </c>
      <c r="AD649" s="168">
        <v>44702</v>
      </c>
      <c r="AE649" s="143">
        <v>180</v>
      </c>
      <c r="AF649" s="143">
        <v>0</v>
      </c>
      <c r="AG649" s="170">
        <v>0</v>
      </c>
      <c r="AH649" s="171" t="s">
        <v>79</v>
      </c>
      <c r="AI649" s="169" t="s">
        <v>79</v>
      </c>
      <c r="AJ649" s="169" t="s">
        <v>79</v>
      </c>
      <c r="AK649" s="169" t="s">
        <v>79</v>
      </c>
      <c r="AL649" s="143" t="s">
        <v>79</v>
      </c>
      <c r="AM649" s="143" t="s">
        <v>2610</v>
      </c>
      <c r="AN649" s="143" t="s">
        <v>79</v>
      </c>
      <c r="AO649" s="143" t="s">
        <v>79</v>
      </c>
      <c r="AP649" s="144">
        <f t="shared" si="19"/>
        <v>0.05</v>
      </c>
      <c r="AQ649" s="35"/>
      <c r="AR649" s="35"/>
      <c r="AS649" s="35"/>
      <c r="AT649" s="35"/>
      <c r="AU649" s="35"/>
      <c r="AV649" s="35"/>
    </row>
    <row r="650" spans="1:48" s="145" customFormat="1" ht="27.95" customHeight="1" x14ac:dyDescent="0.25">
      <c r="A650" s="126" t="s">
        <v>1969</v>
      </c>
      <c r="B650" s="126">
        <v>2021</v>
      </c>
      <c r="C650" s="126" t="s">
        <v>3522</v>
      </c>
      <c r="D650" s="127" t="s">
        <v>3523</v>
      </c>
      <c r="E650" s="128" t="s">
        <v>70</v>
      </c>
      <c r="F650" s="128" t="s">
        <v>70</v>
      </c>
      <c r="G650" s="130" t="s">
        <v>58</v>
      </c>
      <c r="H650" s="131" t="s">
        <v>894</v>
      </c>
      <c r="I650" s="132" t="s">
        <v>49</v>
      </c>
      <c r="J650" s="147" t="s">
        <v>223</v>
      </c>
      <c r="K650" s="133">
        <v>17</v>
      </c>
      <c r="L650" s="134" t="str">
        <f>IF(ISERROR(VLOOKUP(K650,#REF!,2,FALSE))," ",VLOOKUP(K650,#REF!,2,FALSE))</f>
        <v xml:space="preserve"> </v>
      </c>
      <c r="M650" s="134" t="str">
        <f>IF(ISERROR(VLOOKUP(K650,#REF!,3,FALSE))," ",VLOOKUP(K650,#REF!,3,FALSE))</f>
        <v xml:space="preserve"> </v>
      </c>
      <c r="N650" s="135" t="s">
        <v>2604</v>
      </c>
      <c r="O650" s="136">
        <v>12</v>
      </c>
      <c r="P650" s="137" t="s">
        <v>2514</v>
      </c>
      <c r="Q650" s="138" t="s">
        <v>1443</v>
      </c>
      <c r="R650" s="137" t="s">
        <v>296</v>
      </c>
      <c r="S650" s="137" t="s">
        <v>79</v>
      </c>
      <c r="T650" s="139" t="s">
        <v>79</v>
      </c>
      <c r="U650" s="140" t="s">
        <v>79</v>
      </c>
      <c r="V650" s="165">
        <v>466878516</v>
      </c>
      <c r="W650" s="141">
        <v>0</v>
      </c>
      <c r="X650" s="142"/>
      <c r="Y650" s="148"/>
      <c r="Z650" s="260">
        <f t="shared" si="18"/>
        <v>466878516</v>
      </c>
      <c r="AA650" s="263">
        <v>0</v>
      </c>
      <c r="AB650" s="168">
        <v>44517</v>
      </c>
      <c r="AC650" s="168">
        <v>44525</v>
      </c>
      <c r="AD650" s="168">
        <v>44616</v>
      </c>
      <c r="AE650" s="143">
        <v>90</v>
      </c>
      <c r="AF650" s="143">
        <v>0</v>
      </c>
      <c r="AG650" s="170">
        <v>0</v>
      </c>
      <c r="AH650" s="171" t="s">
        <v>79</v>
      </c>
      <c r="AI650" s="169" t="s">
        <v>79</v>
      </c>
      <c r="AJ650" s="169" t="s">
        <v>79</v>
      </c>
      <c r="AK650" s="169" t="s">
        <v>79</v>
      </c>
      <c r="AL650" s="143" t="s">
        <v>79</v>
      </c>
      <c r="AM650" s="143" t="s">
        <v>2610</v>
      </c>
      <c r="AN650" s="143" t="s">
        <v>79</v>
      </c>
      <c r="AO650" s="143" t="s">
        <v>79</v>
      </c>
      <c r="AP650" s="144">
        <f t="shared" si="19"/>
        <v>0</v>
      </c>
      <c r="AQ650" s="35"/>
      <c r="AR650" s="35"/>
      <c r="AS650" s="35"/>
      <c r="AT650" s="35"/>
      <c r="AU650" s="35"/>
      <c r="AV650" s="35"/>
    </row>
    <row r="651" spans="1:48" s="145" customFormat="1" ht="27.95" customHeight="1" x14ac:dyDescent="0.25">
      <c r="A651" s="126" t="s">
        <v>1970</v>
      </c>
      <c r="B651" s="126">
        <v>2021</v>
      </c>
      <c r="C651" s="126" t="s">
        <v>3522</v>
      </c>
      <c r="D651" s="127" t="s">
        <v>3524</v>
      </c>
      <c r="E651" s="128" t="s">
        <v>70</v>
      </c>
      <c r="F651" s="128" t="s">
        <v>70</v>
      </c>
      <c r="G651" s="130" t="s">
        <v>58</v>
      </c>
      <c r="H651" s="131" t="s">
        <v>895</v>
      </c>
      <c r="I651" s="132" t="s">
        <v>49</v>
      </c>
      <c r="J651" s="147" t="s">
        <v>223</v>
      </c>
      <c r="K651" s="133">
        <v>17</v>
      </c>
      <c r="L651" s="134" t="str">
        <f>IF(ISERROR(VLOOKUP(K651,#REF!,2,FALSE))," ",VLOOKUP(K651,#REF!,2,FALSE))</f>
        <v xml:space="preserve"> </v>
      </c>
      <c r="M651" s="134" t="str">
        <f>IF(ISERROR(VLOOKUP(K651,#REF!,3,FALSE))," ",VLOOKUP(K651,#REF!,3,FALSE))</f>
        <v xml:space="preserve"> </v>
      </c>
      <c r="N651" s="135" t="s">
        <v>2604</v>
      </c>
      <c r="O651" s="136">
        <v>12</v>
      </c>
      <c r="P651" s="137" t="s">
        <v>2515</v>
      </c>
      <c r="Q651" s="138" t="s">
        <v>1444</v>
      </c>
      <c r="R651" s="137" t="s">
        <v>296</v>
      </c>
      <c r="S651" s="137" t="s">
        <v>79</v>
      </c>
      <c r="T651" s="139" t="s">
        <v>79</v>
      </c>
      <c r="U651" s="140" t="s">
        <v>79</v>
      </c>
      <c r="V651" s="165">
        <v>76318297</v>
      </c>
      <c r="W651" s="141">
        <v>0</v>
      </c>
      <c r="X651" s="142"/>
      <c r="Y651" s="148"/>
      <c r="Z651" s="260">
        <f t="shared" si="18"/>
        <v>76318297</v>
      </c>
      <c r="AA651" s="263">
        <v>0</v>
      </c>
      <c r="AB651" s="168">
        <v>44517</v>
      </c>
      <c r="AC651" s="168">
        <v>44525</v>
      </c>
      <c r="AD651" s="168">
        <v>44616</v>
      </c>
      <c r="AE651" s="143">
        <v>90</v>
      </c>
      <c r="AF651" s="143">
        <v>0</v>
      </c>
      <c r="AG651" s="170">
        <v>0</v>
      </c>
      <c r="AH651" s="171" t="s">
        <v>79</v>
      </c>
      <c r="AI651" s="169" t="s">
        <v>79</v>
      </c>
      <c r="AJ651" s="169" t="s">
        <v>79</v>
      </c>
      <c r="AK651" s="169" t="s">
        <v>79</v>
      </c>
      <c r="AL651" s="143" t="s">
        <v>79</v>
      </c>
      <c r="AM651" s="143" t="s">
        <v>2610</v>
      </c>
      <c r="AN651" s="143" t="s">
        <v>79</v>
      </c>
      <c r="AO651" s="143" t="s">
        <v>79</v>
      </c>
      <c r="AP651" s="144">
        <f t="shared" si="19"/>
        <v>0</v>
      </c>
      <c r="AQ651" s="35"/>
      <c r="AR651" s="35"/>
      <c r="AS651" s="35"/>
      <c r="AT651" s="35"/>
      <c r="AU651" s="35"/>
      <c r="AV651" s="35"/>
    </row>
    <row r="652" spans="1:48" s="145" customFormat="1" ht="27.95" customHeight="1" x14ac:dyDescent="0.25">
      <c r="A652" s="126" t="s">
        <v>1971</v>
      </c>
      <c r="B652" s="126">
        <v>2021</v>
      </c>
      <c r="C652" s="126" t="s">
        <v>3525</v>
      </c>
      <c r="D652" s="127" t="s">
        <v>3526</v>
      </c>
      <c r="E652" s="128" t="s">
        <v>52</v>
      </c>
      <c r="F652" s="129" t="s">
        <v>53</v>
      </c>
      <c r="G652" s="130" t="s">
        <v>62</v>
      </c>
      <c r="H652" s="131" t="s">
        <v>896</v>
      </c>
      <c r="I652" s="132" t="s">
        <v>49</v>
      </c>
      <c r="J652" s="147" t="s">
        <v>223</v>
      </c>
      <c r="K652" s="133">
        <v>30</v>
      </c>
      <c r="L652" s="134" t="str">
        <f>IF(ISERROR(VLOOKUP(K652,#REF!,2,FALSE))," ",VLOOKUP(K652,#REF!,2,FALSE))</f>
        <v xml:space="preserve"> </v>
      </c>
      <c r="M652" s="134" t="str">
        <f>IF(ISERROR(VLOOKUP(K652,#REF!,3,FALSE))," ",VLOOKUP(K652,#REF!,3,FALSE))</f>
        <v xml:space="preserve"> </v>
      </c>
      <c r="N652" s="135" t="s">
        <v>2567</v>
      </c>
      <c r="O652" s="136">
        <v>1</v>
      </c>
      <c r="P652" s="137" t="s">
        <v>2516</v>
      </c>
      <c r="Q652" s="138" t="s">
        <v>1445</v>
      </c>
      <c r="R652" s="137" t="s">
        <v>296</v>
      </c>
      <c r="S652" s="137" t="s">
        <v>79</v>
      </c>
      <c r="T652" s="139" t="s">
        <v>79</v>
      </c>
      <c r="U652" s="140" t="s">
        <v>79</v>
      </c>
      <c r="V652" s="165">
        <v>227186046</v>
      </c>
      <c r="W652" s="141">
        <v>0</v>
      </c>
      <c r="X652" s="142"/>
      <c r="Y652" s="148"/>
      <c r="Z652" s="260">
        <f t="shared" si="18"/>
        <v>227186046</v>
      </c>
      <c r="AA652" s="263">
        <v>0</v>
      </c>
      <c r="AB652" s="168">
        <v>44517</v>
      </c>
      <c r="AC652" s="168">
        <v>44529</v>
      </c>
      <c r="AD652" s="168">
        <v>44529</v>
      </c>
      <c r="AE652" s="143">
        <v>90</v>
      </c>
      <c r="AF652" s="143">
        <v>0</v>
      </c>
      <c r="AG652" s="170">
        <v>0</v>
      </c>
      <c r="AH652" s="171" t="s">
        <v>79</v>
      </c>
      <c r="AI652" s="169" t="s">
        <v>79</v>
      </c>
      <c r="AJ652" s="169" t="s">
        <v>79</v>
      </c>
      <c r="AK652" s="169" t="s">
        <v>79</v>
      </c>
      <c r="AL652" s="143" t="s">
        <v>79</v>
      </c>
      <c r="AM652" s="143" t="s">
        <v>79</v>
      </c>
      <c r="AN652" s="143" t="s">
        <v>2610</v>
      </c>
      <c r="AO652" s="143" t="s">
        <v>79</v>
      </c>
      <c r="AP652" s="144">
        <f t="shared" si="19"/>
        <v>0</v>
      </c>
      <c r="AQ652" s="35"/>
      <c r="AR652" s="35"/>
      <c r="AS652" s="35"/>
      <c r="AT652" s="35"/>
      <c r="AU652" s="35"/>
      <c r="AV652" s="35"/>
    </row>
    <row r="653" spans="1:48" s="145" customFormat="1" ht="27.95" customHeight="1" x14ac:dyDescent="0.25">
      <c r="A653" s="126" t="s">
        <v>1972</v>
      </c>
      <c r="B653" s="126">
        <v>2021</v>
      </c>
      <c r="C653" s="126" t="s">
        <v>3527</v>
      </c>
      <c r="D653" s="127" t="s">
        <v>3528</v>
      </c>
      <c r="E653" s="128" t="s">
        <v>54</v>
      </c>
      <c r="F653" s="129" t="s">
        <v>27</v>
      </c>
      <c r="G653" s="130" t="s">
        <v>75</v>
      </c>
      <c r="H653" s="131" t="s">
        <v>897</v>
      </c>
      <c r="I653" s="132" t="s">
        <v>49</v>
      </c>
      <c r="J653" s="147" t="s">
        <v>223</v>
      </c>
      <c r="K653" s="133">
        <v>19</v>
      </c>
      <c r="L653" s="134" t="str">
        <f>IF(ISERROR(VLOOKUP(K653,#REF!,2,FALSE))," ",VLOOKUP(K653,#REF!,2,FALSE))</f>
        <v xml:space="preserve"> </v>
      </c>
      <c r="M653" s="134" t="str">
        <f>IF(ISERROR(VLOOKUP(K653,#REF!,3,FALSE))," ",VLOOKUP(K653,#REF!,3,FALSE))</f>
        <v xml:space="preserve"> </v>
      </c>
      <c r="N653" s="135" t="s">
        <v>2578</v>
      </c>
      <c r="O653" s="136">
        <v>0</v>
      </c>
      <c r="P653" s="137" t="s">
        <v>2517</v>
      </c>
      <c r="Q653" s="138" t="s">
        <v>1446</v>
      </c>
      <c r="R653" s="137" t="s">
        <v>295</v>
      </c>
      <c r="S653" s="137" t="s">
        <v>79</v>
      </c>
      <c r="T653" s="139" t="s">
        <v>79</v>
      </c>
      <c r="U653" s="140" t="s">
        <v>79</v>
      </c>
      <c r="V653" s="165">
        <v>16500000</v>
      </c>
      <c r="W653" s="141">
        <v>0</v>
      </c>
      <c r="X653" s="142"/>
      <c r="Y653" s="148"/>
      <c r="Z653" s="260">
        <f t="shared" si="18"/>
        <v>16500000</v>
      </c>
      <c r="AA653" s="263">
        <v>1100000</v>
      </c>
      <c r="AB653" s="168">
        <v>44522</v>
      </c>
      <c r="AC653" s="168">
        <v>44525</v>
      </c>
      <c r="AD653" s="168">
        <v>44561</v>
      </c>
      <c r="AE653" s="143">
        <v>90</v>
      </c>
      <c r="AF653" s="143">
        <v>0</v>
      </c>
      <c r="AG653" s="170">
        <v>0</v>
      </c>
      <c r="AH653" s="171" t="s">
        <v>79</v>
      </c>
      <c r="AI653" s="169" t="s">
        <v>79</v>
      </c>
      <c r="AJ653" s="169" t="s">
        <v>79</v>
      </c>
      <c r="AK653" s="169" t="s">
        <v>79</v>
      </c>
      <c r="AL653" s="143" t="s">
        <v>79</v>
      </c>
      <c r="AM653" s="143" t="s">
        <v>79</v>
      </c>
      <c r="AN653" s="143" t="s">
        <v>2610</v>
      </c>
      <c r="AO653" s="143" t="s">
        <v>79</v>
      </c>
      <c r="AP653" s="144">
        <f t="shared" si="19"/>
        <v>6.6666666666666666E-2</v>
      </c>
      <c r="AQ653" s="35"/>
      <c r="AR653" s="35"/>
      <c r="AS653" s="35"/>
      <c r="AT653" s="35"/>
      <c r="AU653" s="35"/>
      <c r="AV653" s="35"/>
    </row>
    <row r="654" spans="1:48" s="145" customFormat="1" ht="27.95" customHeight="1" x14ac:dyDescent="0.25">
      <c r="A654" s="126" t="s">
        <v>1973</v>
      </c>
      <c r="B654" s="126">
        <v>2021</v>
      </c>
      <c r="C654" s="126" t="s">
        <v>3529</v>
      </c>
      <c r="D654" s="127" t="s">
        <v>3530</v>
      </c>
      <c r="E654" s="128" t="s">
        <v>54</v>
      </c>
      <c r="F654" s="129" t="s">
        <v>27</v>
      </c>
      <c r="G654" s="130" t="s">
        <v>75</v>
      </c>
      <c r="H654" s="131" t="s">
        <v>898</v>
      </c>
      <c r="I654" s="132" t="s">
        <v>49</v>
      </c>
      <c r="J654" s="147" t="s">
        <v>223</v>
      </c>
      <c r="K654" s="133">
        <v>57</v>
      </c>
      <c r="L654" s="134" t="str">
        <f>IF(ISERROR(VLOOKUP(K654,#REF!,2,FALSE))," ",VLOOKUP(K654,#REF!,2,FALSE))</f>
        <v xml:space="preserve"> </v>
      </c>
      <c r="M654" s="134" t="str">
        <f>IF(ISERROR(VLOOKUP(K654,#REF!,3,FALSE))," ",VLOOKUP(K654,#REF!,3,FALSE))</f>
        <v xml:space="preserve"> </v>
      </c>
      <c r="N654" s="135" t="s">
        <v>2563</v>
      </c>
      <c r="O654" s="136">
        <v>0</v>
      </c>
      <c r="P654" s="137" t="s">
        <v>2518</v>
      </c>
      <c r="Q654" s="138" t="s">
        <v>1447</v>
      </c>
      <c r="R654" s="137" t="s">
        <v>295</v>
      </c>
      <c r="S654" s="137" t="s">
        <v>79</v>
      </c>
      <c r="T654" s="139" t="s">
        <v>79</v>
      </c>
      <c r="U654" s="140" t="s">
        <v>79</v>
      </c>
      <c r="V654" s="165">
        <v>8740000</v>
      </c>
      <c r="W654" s="141">
        <v>0</v>
      </c>
      <c r="X654" s="142"/>
      <c r="Y654" s="148"/>
      <c r="Z654" s="260">
        <f t="shared" ref="Z654:Z717" si="20">+V654+W654+Y654</f>
        <v>8740000</v>
      </c>
      <c r="AA654" s="263">
        <v>0</v>
      </c>
      <c r="AB654" s="168">
        <v>44525</v>
      </c>
      <c r="AC654" s="168">
        <v>44532</v>
      </c>
      <c r="AD654" s="168">
        <v>44561</v>
      </c>
      <c r="AE654" s="143">
        <v>180</v>
      </c>
      <c r="AF654" s="143">
        <v>0</v>
      </c>
      <c r="AG654" s="170">
        <v>0</v>
      </c>
      <c r="AH654" s="171" t="s">
        <v>79</v>
      </c>
      <c r="AI654" s="169" t="s">
        <v>79</v>
      </c>
      <c r="AJ654" s="169" t="s">
        <v>79</v>
      </c>
      <c r="AK654" s="169" t="s">
        <v>79</v>
      </c>
      <c r="AL654" s="143" t="s">
        <v>79</v>
      </c>
      <c r="AM654" s="143" t="s">
        <v>79</v>
      </c>
      <c r="AN654" s="143" t="s">
        <v>2610</v>
      </c>
      <c r="AO654" s="143" t="s">
        <v>79</v>
      </c>
      <c r="AP654" s="144">
        <f t="shared" ref="AP654:AP717" si="21">IF(ISERROR(AA654/Z654),"-",(AA654/Z654))</f>
        <v>0</v>
      </c>
      <c r="AQ654" s="35"/>
      <c r="AR654" s="35"/>
      <c r="AS654" s="35"/>
      <c r="AT654" s="35"/>
      <c r="AU654" s="35"/>
      <c r="AV654" s="35"/>
    </row>
    <row r="655" spans="1:48" s="145" customFormat="1" ht="27.95" customHeight="1" x14ac:dyDescent="0.25">
      <c r="A655" s="126" t="s">
        <v>1974</v>
      </c>
      <c r="B655" s="126">
        <v>2021</v>
      </c>
      <c r="C655" s="126" t="s">
        <v>3531</v>
      </c>
      <c r="D655" s="127" t="s">
        <v>3532</v>
      </c>
      <c r="E655" s="128" t="s">
        <v>34</v>
      </c>
      <c r="F655" s="193" t="s">
        <v>47</v>
      </c>
      <c r="G655" s="130" t="s">
        <v>79</v>
      </c>
      <c r="H655" s="131" t="s">
        <v>899</v>
      </c>
      <c r="I655" s="132" t="s">
        <v>49</v>
      </c>
      <c r="J655" s="147" t="s">
        <v>223</v>
      </c>
      <c r="K655" s="133">
        <v>38</v>
      </c>
      <c r="L655" s="134" t="str">
        <f>IF(ISERROR(VLOOKUP(K655,#REF!,2,FALSE))," ",VLOOKUP(K655,#REF!,2,FALSE))</f>
        <v xml:space="preserve"> </v>
      </c>
      <c r="M655" s="134" t="str">
        <f>IF(ISERROR(VLOOKUP(K655,#REF!,3,FALSE))," ",VLOOKUP(K655,#REF!,3,FALSE))</f>
        <v xml:space="preserve"> </v>
      </c>
      <c r="N655" s="135" t="s">
        <v>2570</v>
      </c>
      <c r="O655" s="136">
        <v>5</v>
      </c>
      <c r="P655" s="137" t="s">
        <v>2519</v>
      </c>
      <c r="Q655" s="138" t="s">
        <v>1448</v>
      </c>
      <c r="R655" s="137" t="s">
        <v>296</v>
      </c>
      <c r="S655" s="137" t="s">
        <v>79</v>
      </c>
      <c r="T655" s="139" t="s">
        <v>79</v>
      </c>
      <c r="U655" s="140" t="s">
        <v>79</v>
      </c>
      <c r="V655" s="165">
        <v>203226999</v>
      </c>
      <c r="W655" s="141">
        <v>0</v>
      </c>
      <c r="X655" s="142"/>
      <c r="Y655" s="148"/>
      <c r="Z655" s="260">
        <f t="shared" si="20"/>
        <v>203226999</v>
      </c>
      <c r="AA655" s="263">
        <v>0</v>
      </c>
      <c r="AB655" s="168">
        <v>44529</v>
      </c>
      <c r="AC655" s="168">
        <v>44536</v>
      </c>
      <c r="AD655" s="168">
        <v>44717</v>
      </c>
      <c r="AE655" s="143">
        <v>180</v>
      </c>
      <c r="AF655" s="143">
        <v>0</v>
      </c>
      <c r="AG655" s="170">
        <v>0</v>
      </c>
      <c r="AH655" s="171" t="s">
        <v>79</v>
      </c>
      <c r="AI655" s="169" t="s">
        <v>79</v>
      </c>
      <c r="AJ655" s="169" t="s">
        <v>79</v>
      </c>
      <c r="AK655" s="169" t="s">
        <v>79</v>
      </c>
      <c r="AL655" s="143" t="s">
        <v>79</v>
      </c>
      <c r="AM655" s="143" t="s">
        <v>2610</v>
      </c>
      <c r="AN655" s="143" t="s">
        <v>79</v>
      </c>
      <c r="AO655" s="143" t="s">
        <v>79</v>
      </c>
      <c r="AP655" s="144">
        <f t="shared" si="21"/>
        <v>0</v>
      </c>
      <c r="AQ655" s="35"/>
      <c r="AR655" s="35"/>
      <c r="AS655" s="35"/>
      <c r="AT655" s="35"/>
      <c r="AU655" s="35"/>
      <c r="AV655" s="35"/>
    </row>
    <row r="656" spans="1:48" s="145" customFormat="1" ht="27.95" customHeight="1" x14ac:dyDescent="0.25">
      <c r="A656" s="126" t="s">
        <v>1975</v>
      </c>
      <c r="B656" s="126">
        <v>2021</v>
      </c>
      <c r="C656" s="126" t="s">
        <v>3533</v>
      </c>
      <c r="D656" s="127" t="s">
        <v>3534</v>
      </c>
      <c r="E656" s="128" t="s">
        <v>34</v>
      </c>
      <c r="F656" s="193" t="s">
        <v>47</v>
      </c>
      <c r="G656" s="130" t="s">
        <v>79</v>
      </c>
      <c r="H656" s="131" t="s">
        <v>900</v>
      </c>
      <c r="I656" s="132" t="s">
        <v>49</v>
      </c>
      <c r="J656" s="147" t="s">
        <v>223</v>
      </c>
      <c r="K656" s="133">
        <v>37</v>
      </c>
      <c r="L656" s="134" t="str">
        <f>IF(ISERROR(VLOOKUP(K656,#REF!,2,FALSE))," ",VLOOKUP(K656,#REF!,2,FALSE))</f>
        <v xml:space="preserve"> </v>
      </c>
      <c r="M656" s="134" t="str">
        <f>IF(ISERROR(VLOOKUP(K656,#REF!,3,FALSE))," ",VLOOKUP(K656,#REF!,3,FALSE))</f>
        <v xml:space="preserve"> </v>
      </c>
      <c r="N656" s="135" t="s">
        <v>2603</v>
      </c>
      <c r="O656" s="136">
        <v>1</v>
      </c>
      <c r="P656" s="137" t="s">
        <v>2520</v>
      </c>
      <c r="Q656" s="138" t="s">
        <v>1449</v>
      </c>
      <c r="R656" s="137" t="s">
        <v>296</v>
      </c>
      <c r="S656" s="137" t="s">
        <v>79</v>
      </c>
      <c r="T656" s="139" t="s">
        <v>79</v>
      </c>
      <c r="U656" s="140" t="s">
        <v>79</v>
      </c>
      <c r="V656" s="165">
        <v>274295000</v>
      </c>
      <c r="W656" s="141">
        <v>0</v>
      </c>
      <c r="X656" s="142"/>
      <c r="Y656" s="148"/>
      <c r="Z656" s="260">
        <f t="shared" si="20"/>
        <v>274295000</v>
      </c>
      <c r="AA656" s="263">
        <v>0</v>
      </c>
      <c r="AB656" s="168">
        <v>44546</v>
      </c>
      <c r="AC656" s="168">
        <v>44557</v>
      </c>
      <c r="AD656" s="168">
        <v>44738</v>
      </c>
      <c r="AE656" s="143">
        <v>180</v>
      </c>
      <c r="AF656" s="143">
        <v>0</v>
      </c>
      <c r="AG656" s="170">
        <v>0</v>
      </c>
      <c r="AH656" s="171" t="s">
        <v>79</v>
      </c>
      <c r="AI656" s="169" t="s">
        <v>79</v>
      </c>
      <c r="AJ656" s="169" t="s">
        <v>79</v>
      </c>
      <c r="AK656" s="169" t="s">
        <v>79</v>
      </c>
      <c r="AL656" s="143" t="s">
        <v>79</v>
      </c>
      <c r="AM656" s="143" t="s">
        <v>2610</v>
      </c>
      <c r="AN656" s="143" t="s">
        <v>79</v>
      </c>
      <c r="AO656" s="143" t="s">
        <v>79</v>
      </c>
      <c r="AP656" s="144">
        <f t="shared" si="21"/>
        <v>0</v>
      </c>
      <c r="AQ656" s="35"/>
      <c r="AR656" s="35"/>
      <c r="AS656" s="35"/>
      <c r="AT656" s="35"/>
      <c r="AU656" s="35"/>
      <c r="AV656" s="35"/>
    </row>
    <row r="657" spans="1:48" s="145" customFormat="1" ht="27.95" customHeight="1" x14ac:dyDescent="0.25">
      <c r="A657" s="126" t="s">
        <v>1976</v>
      </c>
      <c r="B657" s="126">
        <v>2021</v>
      </c>
      <c r="C657" s="126" t="s">
        <v>3535</v>
      </c>
      <c r="D657" s="127" t="s">
        <v>3536</v>
      </c>
      <c r="E657" s="128" t="s">
        <v>54</v>
      </c>
      <c r="F657" s="129" t="s">
        <v>27</v>
      </c>
      <c r="G657" s="130" t="s">
        <v>75</v>
      </c>
      <c r="H657" s="131" t="s">
        <v>901</v>
      </c>
      <c r="I657" s="132" t="s">
        <v>49</v>
      </c>
      <c r="J657" s="147" t="s">
        <v>223</v>
      </c>
      <c r="K657" s="133">
        <v>57</v>
      </c>
      <c r="L657" s="134" t="str">
        <f>IF(ISERROR(VLOOKUP(K657,#REF!,2,FALSE))," ",VLOOKUP(K657,#REF!,2,FALSE))</f>
        <v xml:space="preserve"> </v>
      </c>
      <c r="M657" s="134" t="str">
        <f>IF(ISERROR(VLOOKUP(K657,#REF!,3,FALSE))," ",VLOOKUP(K657,#REF!,3,FALSE))</f>
        <v xml:space="preserve"> </v>
      </c>
      <c r="N657" s="135" t="s">
        <v>2553</v>
      </c>
      <c r="O657" s="136">
        <v>0</v>
      </c>
      <c r="P657" s="137" t="s">
        <v>2521</v>
      </c>
      <c r="Q657" s="138" t="s">
        <v>1450</v>
      </c>
      <c r="R657" s="137" t="s">
        <v>295</v>
      </c>
      <c r="S657" s="137" t="s">
        <v>79</v>
      </c>
      <c r="T657" s="139" t="s">
        <v>79</v>
      </c>
      <c r="U657" s="140" t="s">
        <v>79</v>
      </c>
      <c r="V657" s="165">
        <v>3550000</v>
      </c>
      <c r="W657" s="141">
        <v>0</v>
      </c>
      <c r="X657" s="142"/>
      <c r="Y657" s="148"/>
      <c r="Z657" s="260">
        <f t="shared" si="20"/>
        <v>3550000</v>
      </c>
      <c r="AA657" s="263">
        <v>0</v>
      </c>
      <c r="AB657" s="168">
        <v>44540</v>
      </c>
      <c r="AC657" s="168">
        <v>44543</v>
      </c>
      <c r="AD657" s="168">
        <v>44561</v>
      </c>
      <c r="AE657" s="143">
        <v>30</v>
      </c>
      <c r="AF657" s="143">
        <v>0</v>
      </c>
      <c r="AG657" s="170">
        <v>0</v>
      </c>
      <c r="AH657" s="171" t="s">
        <v>79</v>
      </c>
      <c r="AI657" s="169" t="s">
        <v>79</v>
      </c>
      <c r="AJ657" s="169" t="s">
        <v>79</v>
      </c>
      <c r="AK657" s="169" t="s">
        <v>79</v>
      </c>
      <c r="AL657" s="143" t="s">
        <v>79</v>
      </c>
      <c r="AM657" s="143" t="s">
        <v>79</v>
      </c>
      <c r="AN657" s="143" t="s">
        <v>2610</v>
      </c>
      <c r="AO657" s="143" t="s">
        <v>79</v>
      </c>
      <c r="AP657" s="144">
        <f t="shared" si="21"/>
        <v>0</v>
      </c>
      <c r="AQ657" s="35"/>
      <c r="AR657" s="35"/>
      <c r="AS657" s="35"/>
      <c r="AT657" s="35"/>
      <c r="AU657" s="35"/>
      <c r="AV657" s="35"/>
    </row>
    <row r="658" spans="1:48" s="145" customFormat="1" ht="27.95" customHeight="1" x14ac:dyDescent="0.25">
      <c r="A658" s="126" t="s">
        <v>1977</v>
      </c>
      <c r="B658" s="126">
        <v>2021</v>
      </c>
      <c r="C658" s="126" t="s">
        <v>3537</v>
      </c>
      <c r="D658" s="127" t="s">
        <v>3538</v>
      </c>
      <c r="E658" s="128" t="s">
        <v>52</v>
      </c>
      <c r="F658" s="129" t="s">
        <v>53</v>
      </c>
      <c r="G658" s="130" t="s">
        <v>58</v>
      </c>
      <c r="H658" s="131" t="s">
        <v>902</v>
      </c>
      <c r="I658" s="132" t="s">
        <v>49</v>
      </c>
      <c r="J658" s="147" t="s">
        <v>223</v>
      </c>
      <c r="K658" s="133">
        <v>30</v>
      </c>
      <c r="L658" s="134" t="str">
        <f>IF(ISERROR(VLOOKUP(K658,#REF!,2,FALSE))," ",VLOOKUP(K658,#REF!,2,FALSE))</f>
        <v xml:space="preserve"> </v>
      </c>
      <c r="M658" s="134" t="str">
        <f>IF(ISERROR(VLOOKUP(K658,#REF!,3,FALSE))," ",VLOOKUP(K658,#REF!,3,FALSE))</f>
        <v xml:space="preserve"> </v>
      </c>
      <c r="N658" s="135" t="s">
        <v>2567</v>
      </c>
      <c r="O658" s="136">
        <v>4</v>
      </c>
      <c r="P658" s="137" t="s">
        <v>2522</v>
      </c>
      <c r="Q658" s="138" t="s">
        <v>1451</v>
      </c>
      <c r="R658" s="137" t="s">
        <v>296</v>
      </c>
      <c r="S658" s="137" t="s">
        <v>79</v>
      </c>
      <c r="T658" s="139" t="s">
        <v>79</v>
      </c>
      <c r="U658" s="140" t="s">
        <v>79</v>
      </c>
      <c r="V658" s="165">
        <v>184729380</v>
      </c>
      <c r="W658" s="141">
        <v>0</v>
      </c>
      <c r="X658" s="142"/>
      <c r="Y658" s="148"/>
      <c r="Z658" s="260">
        <f t="shared" si="20"/>
        <v>184729380</v>
      </c>
      <c r="AA658" s="263">
        <v>0</v>
      </c>
      <c r="AB658" s="168">
        <v>44536</v>
      </c>
      <c r="AC658" s="168">
        <v>44551</v>
      </c>
      <c r="AD658" s="168">
        <v>44601</v>
      </c>
      <c r="AE658" s="143">
        <v>60</v>
      </c>
      <c r="AF658" s="143">
        <v>0</v>
      </c>
      <c r="AG658" s="170">
        <v>0</v>
      </c>
      <c r="AH658" s="171" t="s">
        <v>79</v>
      </c>
      <c r="AI658" s="169" t="s">
        <v>79</v>
      </c>
      <c r="AJ658" s="169" t="s">
        <v>79</v>
      </c>
      <c r="AK658" s="169" t="s">
        <v>79</v>
      </c>
      <c r="AL658" s="143" t="s">
        <v>79</v>
      </c>
      <c r="AM658" s="143" t="s">
        <v>2610</v>
      </c>
      <c r="AN658" s="143" t="s">
        <v>79</v>
      </c>
      <c r="AO658" s="143" t="s">
        <v>79</v>
      </c>
      <c r="AP658" s="144">
        <f t="shared" si="21"/>
        <v>0</v>
      </c>
      <c r="AQ658" s="35"/>
      <c r="AR658" s="35"/>
      <c r="AS658" s="35"/>
      <c r="AT658" s="35"/>
      <c r="AU658" s="35"/>
      <c r="AV658" s="35"/>
    </row>
    <row r="659" spans="1:48" s="145" customFormat="1" ht="27.95" customHeight="1" x14ac:dyDescent="0.25">
      <c r="A659" s="126" t="s">
        <v>1978</v>
      </c>
      <c r="B659" s="126">
        <v>2021</v>
      </c>
      <c r="C659" s="126" t="s">
        <v>3539</v>
      </c>
      <c r="D659" s="127" t="s">
        <v>3540</v>
      </c>
      <c r="E659" s="128" t="s">
        <v>52</v>
      </c>
      <c r="F659" s="129" t="s">
        <v>55</v>
      </c>
      <c r="G659" s="130" t="s">
        <v>79</v>
      </c>
      <c r="H659" s="131" t="s">
        <v>903</v>
      </c>
      <c r="I659" s="132" t="s">
        <v>49</v>
      </c>
      <c r="J659" s="147" t="s">
        <v>223</v>
      </c>
      <c r="K659" s="133">
        <v>6</v>
      </c>
      <c r="L659" s="134" t="str">
        <f>IF(ISERROR(VLOOKUP(K659,#REF!,2,FALSE))," ",VLOOKUP(K659,#REF!,2,FALSE))</f>
        <v xml:space="preserve"> </v>
      </c>
      <c r="M659" s="134" t="str">
        <f>IF(ISERROR(VLOOKUP(K659,#REF!,3,FALSE))," ",VLOOKUP(K659,#REF!,3,FALSE))</f>
        <v xml:space="preserve"> </v>
      </c>
      <c r="N659" s="135" t="s">
        <v>2580</v>
      </c>
      <c r="O659" s="136">
        <v>4</v>
      </c>
      <c r="P659" s="137" t="s">
        <v>2523</v>
      </c>
      <c r="Q659" s="138" t="s">
        <v>1452</v>
      </c>
      <c r="R659" s="137" t="s">
        <v>296</v>
      </c>
      <c r="S659" s="137" t="s">
        <v>79</v>
      </c>
      <c r="T659" s="139" t="s">
        <v>79</v>
      </c>
      <c r="U659" s="140" t="s">
        <v>79</v>
      </c>
      <c r="V659" s="165">
        <v>806751000</v>
      </c>
      <c r="W659" s="141">
        <v>0</v>
      </c>
      <c r="X659" s="142"/>
      <c r="Y659" s="148"/>
      <c r="Z659" s="260">
        <f t="shared" si="20"/>
        <v>806751000</v>
      </c>
      <c r="AA659" s="263">
        <v>0</v>
      </c>
      <c r="AB659" s="168">
        <v>44234</v>
      </c>
      <c r="AC659" s="168">
        <v>44580</v>
      </c>
      <c r="AD659" s="168">
        <v>44852</v>
      </c>
      <c r="AE659" s="143">
        <v>270</v>
      </c>
      <c r="AF659" s="143">
        <v>0</v>
      </c>
      <c r="AG659" s="170">
        <v>0</v>
      </c>
      <c r="AH659" s="171" t="s">
        <v>79</v>
      </c>
      <c r="AI659" s="169" t="s">
        <v>79</v>
      </c>
      <c r="AJ659" s="169" t="s">
        <v>79</v>
      </c>
      <c r="AK659" s="169" t="s">
        <v>79</v>
      </c>
      <c r="AL659" s="143" t="s">
        <v>79</v>
      </c>
      <c r="AM659" s="143" t="s">
        <v>2610</v>
      </c>
      <c r="AN659" s="143" t="s">
        <v>79</v>
      </c>
      <c r="AO659" s="143" t="s">
        <v>79</v>
      </c>
      <c r="AP659" s="144">
        <f t="shared" si="21"/>
        <v>0</v>
      </c>
      <c r="AQ659" s="35"/>
      <c r="AR659" s="35"/>
      <c r="AS659" s="35"/>
      <c r="AT659" s="35"/>
      <c r="AU659" s="35"/>
      <c r="AV659" s="35"/>
    </row>
    <row r="660" spans="1:48" s="145" customFormat="1" ht="27.95" customHeight="1" x14ac:dyDescent="0.25">
      <c r="A660" s="126" t="s">
        <v>1979</v>
      </c>
      <c r="B660" s="126">
        <v>2021</v>
      </c>
      <c r="C660" s="126" t="s">
        <v>3541</v>
      </c>
      <c r="D660" s="127" t="s">
        <v>3542</v>
      </c>
      <c r="E660" s="128" t="s">
        <v>40</v>
      </c>
      <c r="F660" s="129" t="s">
        <v>53</v>
      </c>
      <c r="G660" s="130" t="s">
        <v>58</v>
      </c>
      <c r="H660" s="131" t="s">
        <v>904</v>
      </c>
      <c r="I660" s="132" t="s">
        <v>49</v>
      </c>
      <c r="J660" s="147" t="s">
        <v>223</v>
      </c>
      <c r="K660" s="133">
        <v>55</v>
      </c>
      <c r="L660" s="134" t="str">
        <f>IF(ISERROR(VLOOKUP(K660,#REF!,2,FALSE))," ",VLOOKUP(K660,#REF!,2,FALSE))</f>
        <v xml:space="preserve"> </v>
      </c>
      <c r="M660" s="134" t="str">
        <f>IF(ISERROR(VLOOKUP(K660,#REF!,3,FALSE))," ",VLOOKUP(K660,#REF!,3,FALSE))</f>
        <v xml:space="preserve"> </v>
      </c>
      <c r="N660" s="135" t="s">
        <v>2572</v>
      </c>
      <c r="O660" s="136">
        <v>6</v>
      </c>
      <c r="P660" s="137" t="s">
        <v>2524</v>
      </c>
      <c r="Q660" s="138" t="s">
        <v>1453</v>
      </c>
      <c r="R660" s="137" t="s">
        <v>296</v>
      </c>
      <c r="S660" s="137" t="s">
        <v>79</v>
      </c>
      <c r="T660" s="139" t="s">
        <v>79</v>
      </c>
      <c r="U660" s="140" t="s">
        <v>79</v>
      </c>
      <c r="V660" s="165">
        <v>141509088</v>
      </c>
      <c r="W660" s="141">
        <v>0</v>
      </c>
      <c r="X660" s="142">
        <v>1</v>
      </c>
      <c r="Y660" s="148">
        <v>93500000</v>
      </c>
      <c r="Z660" s="260">
        <f t="shared" si="20"/>
        <v>235009088</v>
      </c>
      <c r="AA660" s="263">
        <v>0</v>
      </c>
      <c r="AB660" s="168">
        <v>44540</v>
      </c>
      <c r="AC660" s="168">
        <v>44544</v>
      </c>
      <c r="AD660" s="168">
        <v>44592</v>
      </c>
      <c r="AE660" s="143">
        <v>20</v>
      </c>
      <c r="AF660" s="143">
        <v>0</v>
      </c>
      <c r="AG660" s="170">
        <v>0</v>
      </c>
      <c r="AH660" s="171" t="s">
        <v>79</v>
      </c>
      <c r="AI660" s="169" t="s">
        <v>79</v>
      </c>
      <c r="AJ660" s="169" t="s">
        <v>79</v>
      </c>
      <c r="AK660" s="169" t="s">
        <v>79</v>
      </c>
      <c r="AL660" s="143" t="s">
        <v>79</v>
      </c>
      <c r="AM660" s="143" t="s">
        <v>2610</v>
      </c>
      <c r="AN660" s="143" t="s">
        <v>79</v>
      </c>
      <c r="AO660" s="143" t="s">
        <v>79</v>
      </c>
      <c r="AP660" s="144">
        <f t="shared" si="21"/>
        <v>0</v>
      </c>
      <c r="AQ660" s="35"/>
      <c r="AR660" s="35"/>
      <c r="AS660" s="35"/>
      <c r="AT660" s="35"/>
      <c r="AU660" s="35"/>
      <c r="AV660" s="35"/>
    </row>
    <row r="661" spans="1:48" s="145" customFormat="1" ht="27.95" customHeight="1" x14ac:dyDescent="0.25">
      <c r="A661" s="126" t="s">
        <v>1979</v>
      </c>
      <c r="B661" s="126">
        <v>2021</v>
      </c>
      <c r="C661" s="126" t="s">
        <v>3541</v>
      </c>
      <c r="D661" s="127" t="s">
        <v>3542</v>
      </c>
      <c r="E661" s="128" t="s">
        <v>40</v>
      </c>
      <c r="F661" s="129" t="s">
        <v>53</v>
      </c>
      <c r="G661" s="130" t="s">
        <v>58</v>
      </c>
      <c r="H661" s="131" t="s">
        <v>904</v>
      </c>
      <c r="I661" s="132" t="s">
        <v>49</v>
      </c>
      <c r="J661" s="147" t="s">
        <v>223</v>
      </c>
      <c r="K661" s="133">
        <v>21</v>
      </c>
      <c r="L661" s="134" t="str">
        <f>IF(ISERROR(VLOOKUP(K661,#REF!,2,FALSE))," ",VLOOKUP(K661,#REF!,2,FALSE))</f>
        <v xml:space="preserve"> </v>
      </c>
      <c r="M661" s="134" t="str">
        <f>IF(ISERROR(VLOOKUP(K661,#REF!,3,FALSE))," ",VLOOKUP(K661,#REF!,3,FALSE))</f>
        <v xml:space="preserve"> </v>
      </c>
      <c r="N661" s="135" t="s">
        <v>2582</v>
      </c>
      <c r="O661" s="136">
        <v>6</v>
      </c>
      <c r="P661" s="137" t="s">
        <v>2524</v>
      </c>
      <c r="Q661" s="138" t="s">
        <v>1453</v>
      </c>
      <c r="R661" s="137" t="s">
        <v>296</v>
      </c>
      <c r="S661" s="137" t="s">
        <v>79</v>
      </c>
      <c r="T661" s="139" t="s">
        <v>79</v>
      </c>
      <c r="U661" s="140" t="s">
        <v>79</v>
      </c>
      <c r="V661" s="165">
        <v>131598292</v>
      </c>
      <c r="W661" s="141">
        <v>0</v>
      </c>
      <c r="X661" s="142"/>
      <c r="Y661" s="148"/>
      <c r="Z661" s="260">
        <f t="shared" si="20"/>
        <v>131598292</v>
      </c>
      <c r="AA661" s="263">
        <v>0</v>
      </c>
      <c r="AB661" s="168">
        <v>44540</v>
      </c>
      <c r="AC661" s="168">
        <v>44544</v>
      </c>
      <c r="AD661" s="168">
        <v>44592</v>
      </c>
      <c r="AE661" s="143">
        <v>20</v>
      </c>
      <c r="AF661" s="143">
        <v>0</v>
      </c>
      <c r="AG661" s="170">
        <v>0</v>
      </c>
      <c r="AH661" s="171" t="s">
        <v>79</v>
      </c>
      <c r="AI661" s="169" t="s">
        <v>79</v>
      </c>
      <c r="AJ661" s="169" t="s">
        <v>79</v>
      </c>
      <c r="AK661" s="169" t="s">
        <v>79</v>
      </c>
      <c r="AL661" s="143" t="s">
        <v>79</v>
      </c>
      <c r="AM661" s="143" t="s">
        <v>2610</v>
      </c>
      <c r="AN661" s="143" t="s">
        <v>79</v>
      </c>
      <c r="AO661" s="143" t="s">
        <v>79</v>
      </c>
      <c r="AP661" s="144">
        <f t="shared" si="21"/>
        <v>0</v>
      </c>
      <c r="AQ661" s="35"/>
      <c r="AR661" s="35"/>
      <c r="AS661" s="35"/>
      <c r="AT661" s="35"/>
      <c r="AU661" s="35"/>
      <c r="AV661" s="35"/>
    </row>
    <row r="662" spans="1:48" s="145" customFormat="1" ht="27.95" customHeight="1" x14ac:dyDescent="0.25">
      <c r="A662" s="126" t="s">
        <v>1980</v>
      </c>
      <c r="B662" s="126">
        <v>2021</v>
      </c>
      <c r="C662" s="126" t="s">
        <v>3543</v>
      </c>
      <c r="D662" s="127" t="s">
        <v>3544</v>
      </c>
      <c r="E662" s="128" t="s">
        <v>54</v>
      </c>
      <c r="F662" s="129" t="s">
        <v>50</v>
      </c>
      <c r="G662" s="130" t="s">
        <v>79</v>
      </c>
      <c r="H662" s="131" t="s">
        <v>905</v>
      </c>
      <c r="I662" s="132" t="s">
        <v>49</v>
      </c>
      <c r="J662" s="147" t="s">
        <v>223</v>
      </c>
      <c r="K662" s="133">
        <v>20</v>
      </c>
      <c r="L662" s="134" t="str">
        <f>IF(ISERROR(VLOOKUP(K662,#REF!,2,FALSE))," ",VLOOKUP(K662,#REF!,2,FALSE))</f>
        <v xml:space="preserve"> </v>
      </c>
      <c r="M662" s="134" t="str">
        <f>IF(ISERROR(VLOOKUP(K662,#REF!,3,FALSE))," ",VLOOKUP(K662,#REF!,3,FALSE))</f>
        <v xml:space="preserve"> </v>
      </c>
      <c r="N662" s="135" t="s">
        <v>2584</v>
      </c>
      <c r="O662" s="136">
        <v>7</v>
      </c>
      <c r="P662" s="137" t="s">
        <v>2525</v>
      </c>
      <c r="Q662" s="138" t="s">
        <v>1454</v>
      </c>
      <c r="R662" s="137" t="s">
        <v>295</v>
      </c>
      <c r="S662" s="137" t="s">
        <v>79</v>
      </c>
      <c r="T662" s="139" t="s">
        <v>79</v>
      </c>
      <c r="U662" s="140" t="s">
        <v>79</v>
      </c>
      <c r="V662" s="165">
        <v>18160000</v>
      </c>
      <c r="W662" s="141">
        <v>0</v>
      </c>
      <c r="X662" s="142"/>
      <c r="Y662" s="148"/>
      <c r="Z662" s="260">
        <f t="shared" si="20"/>
        <v>18160000</v>
      </c>
      <c r="AA662" s="263">
        <v>0</v>
      </c>
      <c r="AB662" s="168">
        <v>44545</v>
      </c>
      <c r="AC662" s="168">
        <v>44550</v>
      </c>
      <c r="AD662" s="168">
        <v>44666</v>
      </c>
      <c r="AE662" s="143">
        <v>120</v>
      </c>
      <c r="AF662" s="143">
        <v>0</v>
      </c>
      <c r="AG662" s="170">
        <v>0</v>
      </c>
      <c r="AH662" s="171" t="s">
        <v>79</v>
      </c>
      <c r="AI662" s="169" t="s">
        <v>79</v>
      </c>
      <c r="AJ662" s="169" t="s">
        <v>79</v>
      </c>
      <c r="AK662" s="169" t="s">
        <v>79</v>
      </c>
      <c r="AL662" s="143" t="s">
        <v>79</v>
      </c>
      <c r="AM662" s="143" t="s">
        <v>2610</v>
      </c>
      <c r="AN662" s="143" t="s">
        <v>79</v>
      </c>
      <c r="AO662" s="143" t="s">
        <v>79</v>
      </c>
      <c r="AP662" s="144">
        <f t="shared" si="21"/>
        <v>0</v>
      </c>
      <c r="AQ662" s="35"/>
      <c r="AR662" s="35"/>
      <c r="AS662" s="35"/>
      <c r="AT662" s="35"/>
      <c r="AU662" s="35"/>
      <c r="AV662" s="35"/>
    </row>
    <row r="663" spans="1:48" s="145" customFormat="1" ht="27.95" customHeight="1" x14ac:dyDescent="0.25">
      <c r="A663" s="126" t="s">
        <v>1981</v>
      </c>
      <c r="B663" s="126">
        <v>2021</v>
      </c>
      <c r="C663" s="126" t="s">
        <v>3545</v>
      </c>
      <c r="D663" s="127" t="s">
        <v>3546</v>
      </c>
      <c r="E663" s="128" t="s">
        <v>52</v>
      </c>
      <c r="F663" s="129" t="s">
        <v>55</v>
      </c>
      <c r="G663" s="130" t="s">
        <v>79</v>
      </c>
      <c r="H663" s="131" t="s">
        <v>906</v>
      </c>
      <c r="I663" s="132" t="s">
        <v>49</v>
      </c>
      <c r="J663" s="147" t="s">
        <v>223</v>
      </c>
      <c r="K663" s="133">
        <v>45</v>
      </c>
      <c r="L663" s="134" t="str">
        <f>IF(ISERROR(VLOOKUP(K663,#REF!,2,FALSE))," ",VLOOKUP(K663,#REF!,2,FALSE))</f>
        <v xml:space="preserve"> </v>
      </c>
      <c r="M663" s="134" t="str">
        <f>IF(ISERROR(VLOOKUP(K663,#REF!,3,FALSE))," ",VLOOKUP(K663,#REF!,3,FALSE))</f>
        <v xml:space="preserve"> </v>
      </c>
      <c r="N663" s="135" t="s">
        <v>2594</v>
      </c>
      <c r="O663" s="136">
        <v>7</v>
      </c>
      <c r="P663" s="137" t="s">
        <v>2526</v>
      </c>
      <c r="Q663" s="138" t="s">
        <v>1455</v>
      </c>
      <c r="R663" s="137" t="s">
        <v>296</v>
      </c>
      <c r="S663" s="137" t="s">
        <v>79</v>
      </c>
      <c r="T663" s="139" t="s">
        <v>79</v>
      </c>
      <c r="U663" s="140" t="s">
        <v>79</v>
      </c>
      <c r="V663" s="165">
        <v>626093213</v>
      </c>
      <c r="W663" s="141">
        <v>0</v>
      </c>
      <c r="X663" s="142"/>
      <c r="Y663" s="148"/>
      <c r="Z663" s="260">
        <f t="shared" si="20"/>
        <v>626093213</v>
      </c>
      <c r="AA663" s="263">
        <v>0</v>
      </c>
      <c r="AB663" s="168">
        <v>44544</v>
      </c>
      <c r="AC663" s="168">
        <v>44578</v>
      </c>
      <c r="AD663" s="168">
        <v>44758</v>
      </c>
      <c r="AE663" s="143">
        <v>180</v>
      </c>
      <c r="AF663" s="143">
        <v>0</v>
      </c>
      <c r="AG663" s="170">
        <v>0</v>
      </c>
      <c r="AH663" s="171" t="s">
        <v>79</v>
      </c>
      <c r="AI663" s="169" t="s">
        <v>79</v>
      </c>
      <c r="AJ663" s="169" t="s">
        <v>79</v>
      </c>
      <c r="AK663" s="169" t="s">
        <v>79</v>
      </c>
      <c r="AL663" s="143" t="s">
        <v>79</v>
      </c>
      <c r="AM663" s="143" t="s">
        <v>2610</v>
      </c>
      <c r="AN663" s="143" t="s">
        <v>79</v>
      </c>
      <c r="AO663" s="143" t="s">
        <v>79</v>
      </c>
      <c r="AP663" s="144">
        <f t="shared" si="21"/>
        <v>0</v>
      </c>
      <c r="AQ663" s="35"/>
      <c r="AR663" s="35"/>
      <c r="AS663" s="35"/>
      <c r="AT663" s="35"/>
      <c r="AU663" s="35"/>
      <c r="AV663" s="35"/>
    </row>
    <row r="664" spans="1:48" s="145" customFormat="1" ht="27.95" customHeight="1" x14ac:dyDescent="0.25">
      <c r="A664" s="126" t="s">
        <v>1982</v>
      </c>
      <c r="B664" s="126">
        <v>2021</v>
      </c>
      <c r="C664" s="126" t="s">
        <v>3547</v>
      </c>
      <c r="D664" s="127" t="s">
        <v>3548</v>
      </c>
      <c r="E664" s="128" t="s">
        <v>40</v>
      </c>
      <c r="F664" s="129" t="s">
        <v>53</v>
      </c>
      <c r="G664" s="130" t="s">
        <v>58</v>
      </c>
      <c r="H664" s="131" t="s">
        <v>907</v>
      </c>
      <c r="I664" s="132" t="s">
        <v>49</v>
      </c>
      <c r="J664" s="147" t="s">
        <v>223</v>
      </c>
      <c r="K664" s="133">
        <v>57</v>
      </c>
      <c r="L664" s="134" t="str">
        <f>IF(ISERROR(VLOOKUP(K664,#REF!,2,FALSE))," ",VLOOKUP(K664,#REF!,2,FALSE))</f>
        <v xml:space="preserve"> </v>
      </c>
      <c r="M664" s="134" t="str">
        <f>IF(ISERROR(VLOOKUP(K664,#REF!,3,FALSE))," ",VLOOKUP(K664,#REF!,3,FALSE))</f>
        <v xml:space="preserve"> </v>
      </c>
      <c r="N664" s="135" t="s">
        <v>2553</v>
      </c>
      <c r="O664" s="136">
        <v>2</v>
      </c>
      <c r="P664" s="137" t="s">
        <v>2464</v>
      </c>
      <c r="Q664" s="138" t="s">
        <v>1393</v>
      </c>
      <c r="R664" s="137" t="s">
        <v>296</v>
      </c>
      <c r="S664" s="137" t="s">
        <v>79</v>
      </c>
      <c r="T664" s="139" t="s">
        <v>79</v>
      </c>
      <c r="U664" s="140" t="s">
        <v>79</v>
      </c>
      <c r="V664" s="165">
        <v>270802905</v>
      </c>
      <c r="W664" s="141">
        <v>0</v>
      </c>
      <c r="X664" s="142"/>
      <c r="Y664" s="148"/>
      <c r="Z664" s="260">
        <f t="shared" si="20"/>
        <v>270802905</v>
      </c>
      <c r="AA664" s="263">
        <v>0</v>
      </c>
      <c r="AB664" s="168">
        <v>44544</v>
      </c>
      <c r="AC664" s="168">
        <v>44551</v>
      </c>
      <c r="AD664" s="168">
        <v>44732</v>
      </c>
      <c r="AE664" s="143">
        <v>180</v>
      </c>
      <c r="AF664" s="143">
        <v>0</v>
      </c>
      <c r="AG664" s="170">
        <v>0</v>
      </c>
      <c r="AH664" s="171" t="s">
        <v>79</v>
      </c>
      <c r="AI664" s="169" t="s">
        <v>79</v>
      </c>
      <c r="AJ664" s="169" t="s">
        <v>79</v>
      </c>
      <c r="AK664" s="169" t="s">
        <v>79</v>
      </c>
      <c r="AL664" s="143" t="s">
        <v>79</v>
      </c>
      <c r="AM664" s="143" t="s">
        <v>2610</v>
      </c>
      <c r="AN664" s="143" t="s">
        <v>79</v>
      </c>
      <c r="AO664" s="143" t="s">
        <v>79</v>
      </c>
      <c r="AP664" s="144">
        <f t="shared" si="21"/>
        <v>0</v>
      </c>
      <c r="AQ664" s="35"/>
      <c r="AR664" s="35"/>
      <c r="AS664" s="35"/>
      <c r="AT664" s="35"/>
      <c r="AU664" s="35"/>
      <c r="AV664" s="35"/>
    </row>
    <row r="665" spans="1:48" s="145" customFormat="1" ht="27.95" customHeight="1" x14ac:dyDescent="0.25">
      <c r="A665" s="126" t="s">
        <v>1982</v>
      </c>
      <c r="B665" s="126">
        <v>2021</v>
      </c>
      <c r="C665" s="126" t="s">
        <v>3547</v>
      </c>
      <c r="D665" s="127" t="s">
        <v>3548</v>
      </c>
      <c r="E665" s="128" t="s">
        <v>40</v>
      </c>
      <c r="F665" s="129" t="s">
        <v>53</v>
      </c>
      <c r="G665" s="130" t="s">
        <v>58</v>
      </c>
      <c r="H665" s="131" t="s">
        <v>907</v>
      </c>
      <c r="I665" s="132" t="s">
        <v>49</v>
      </c>
      <c r="J665" s="147" t="s">
        <v>223</v>
      </c>
      <c r="K665" s="133">
        <v>54</v>
      </c>
      <c r="L665" s="134" t="str">
        <f>IF(ISERROR(VLOOKUP(K665,#REF!,2,FALSE))," ",VLOOKUP(K665,#REF!,2,FALSE))</f>
        <v xml:space="preserve"> </v>
      </c>
      <c r="M665" s="134" t="str">
        <f>IF(ISERROR(VLOOKUP(K665,#REF!,3,FALSE))," ",VLOOKUP(K665,#REF!,3,FALSE))</f>
        <v xml:space="preserve"> </v>
      </c>
      <c r="N665" s="135" t="s">
        <v>2605</v>
      </c>
      <c r="O665" s="136">
        <v>2</v>
      </c>
      <c r="P665" s="137" t="s">
        <v>2464</v>
      </c>
      <c r="Q665" s="138" t="s">
        <v>1393</v>
      </c>
      <c r="R665" s="137" t="s">
        <v>296</v>
      </c>
      <c r="S665" s="137" t="s">
        <v>79</v>
      </c>
      <c r="T665" s="139" t="s">
        <v>79</v>
      </c>
      <c r="U665" s="140" t="s">
        <v>79</v>
      </c>
      <c r="V665" s="165">
        <v>381558625</v>
      </c>
      <c r="W665" s="141">
        <v>0</v>
      </c>
      <c r="X665" s="142"/>
      <c r="Y665" s="148"/>
      <c r="Z665" s="260">
        <f t="shared" si="20"/>
        <v>381558625</v>
      </c>
      <c r="AA665" s="263">
        <v>0</v>
      </c>
      <c r="AB665" s="168">
        <v>44544</v>
      </c>
      <c r="AC665" s="168">
        <v>44551</v>
      </c>
      <c r="AD665" s="168">
        <v>44732</v>
      </c>
      <c r="AE665" s="143">
        <v>180</v>
      </c>
      <c r="AF665" s="143">
        <v>0</v>
      </c>
      <c r="AG665" s="170">
        <v>0</v>
      </c>
      <c r="AH665" s="171" t="s">
        <v>79</v>
      </c>
      <c r="AI665" s="169" t="s">
        <v>79</v>
      </c>
      <c r="AJ665" s="169" t="s">
        <v>79</v>
      </c>
      <c r="AK665" s="169" t="s">
        <v>79</v>
      </c>
      <c r="AL665" s="143" t="s">
        <v>79</v>
      </c>
      <c r="AM665" s="143" t="s">
        <v>2610</v>
      </c>
      <c r="AN665" s="143" t="s">
        <v>79</v>
      </c>
      <c r="AO665" s="143" t="s">
        <v>79</v>
      </c>
      <c r="AP665" s="144">
        <f t="shared" si="21"/>
        <v>0</v>
      </c>
      <c r="AQ665" s="35"/>
      <c r="AR665" s="35"/>
      <c r="AS665" s="35"/>
      <c r="AT665" s="35"/>
      <c r="AU665" s="35"/>
      <c r="AV665" s="35"/>
    </row>
    <row r="666" spans="1:48" s="145" customFormat="1" ht="27.95" customHeight="1" x14ac:dyDescent="0.25">
      <c r="A666" s="126" t="s">
        <v>1982</v>
      </c>
      <c r="B666" s="126">
        <v>2021</v>
      </c>
      <c r="C666" s="126" t="s">
        <v>3547</v>
      </c>
      <c r="D666" s="127" t="s">
        <v>3548</v>
      </c>
      <c r="E666" s="128" t="s">
        <v>40</v>
      </c>
      <c r="F666" s="129" t="s">
        <v>53</v>
      </c>
      <c r="G666" s="130" t="s">
        <v>58</v>
      </c>
      <c r="H666" s="131" t="s">
        <v>907</v>
      </c>
      <c r="I666" s="132" t="s">
        <v>49</v>
      </c>
      <c r="J666" s="147" t="s">
        <v>223</v>
      </c>
      <c r="K666" s="133">
        <v>27</v>
      </c>
      <c r="L666" s="134" t="str">
        <f>IF(ISERROR(VLOOKUP(K666,#REF!,2,FALSE))," ",VLOOKUP(K666,#REF!,2,FALSE))</f>
        <v xml:space="preserve"> </v>
      </c>
      <c r="M666" s="134" t="str">
        <f>IF(ISERROR(VLOOKUP(K666,#REF!,3,FALSE))," ",VLOOKUP(K666,#REF!,3,FALSE))</f>
        <v xml:space="preserve"> </v>
      </c>
      <c r="N666" s="135" t="s">
        <v>2569</v>
      </c>
      <c r="O666" s="136">
        <v>2</v>
      </c>
      <c r="P666" s="137" t="s">
        <v>2464</v>
      </c>
      <c r="Q666" s="138" t="s">
        <v>1393</v>
      </c>
      <c r="R666" s="137" t="s">
        <v>296</v>
      </c>
      <c r="S666" s="137" t="s">
        <v>79</v>
      </c>
      <c r="T666" s="139" t="s">
        <v>79</v>
      </c>
      <c r="U666" s="140" t="s">
        <v>79</v>
      </c>
      <c r="V666" s="165">
        <v>5334056</v>
      </c>
      <c r="W666" s="141">
        <v>0</v>
      </c>
      <c r="X666" s="142"/>
      <c r="Y666" s="148"/>
      <c r="Z666" s="260">
        <f t="shared" si="20"/>
        <v>5334056</v>
      </c>
      <c r="AA666" s="263">
        <v>0</v>
      </c>
      <c r="AB666" s="168">
        <v>44544</v>
      </c>
      <c r="AC666" s="168">
        <v>44551</v>
      </c>
      <c r="AD666" s="168">
        <v>44732</v>
      </c>
      <c r="AE666" s="143">
        <v>180</v>
      </c>
      <c r="AF666" s="143">
        <v>0</v>
      </c>
      <c r="AG666" s="170">
        <v>0</v>
      </c>
      <c r="AH666" s="171" t="s">
        <v>79</v>
      </c>
      <c r="AI666" s="169" t="s">
        <v>79</v>
      </c>
      <c r="AJ666" s="169" t="s">
        <v>79</v>
      </c>
      <c r="AK666" s="169" t="s">
        <v>79</v>
      </c>
      <c r="AL666" s="143" t="s">
        <v>79</v>
      </c>
      <c r="AM666" s="143" t="s">
        <v>2610</v>
      </c>
      <c r="AN666" s="143" t="s">
        <v>79</v>
      </c>
      <c r="AO666" s="143" t="s">
        <v>79</v>
      </c>
      <c r="AP666" s="144">
        <f t="shared" si="21"/>
        <v>0</v>
      </c>
      <c r="AQ666" s="35"/>
      <c r="AR666" s="35"/>
      <c r="AS666" s="35"/>
      <c r="AT666" s="35"/>
      <c r="AU666" s="35"/>
      <c r="AV666" s="35"/>
    </row>
    <row r="667" spans="1:48" s="145" customFormat="1" ht="27.95" customHeight="1" x14ac:dyDescent="0.25">
      <c r="A667" s="126" t="s">
        <v>1982</v>
      </c>
      <c r="B667" s="126">
        <v>2021</v>
      </c>
      <c r="C667" s="126" t="s">
        <v>3547</v>
      </c>
      <c r="D667" s="127" t="s">
        <v>3548</v>
      </c>
      <c r="E667" s="128" t="s">
        <v>40</v>
      </c>
      <c r="F667" s="129" t="s">
        <v>53</v>
      </c>
      <c r="G667" s="130" t="s">
        <v>58</v>
      </c>
      <c r="H667" s="131" t="s">
        <v>907</v>
      </c>
      <c r="I667" s="132" t="s">
        <v>49</v>
      </c>
      <c r="J667" s="147" t="s">
        <v>223</v>
      </c>
      <c r="K667" s="133">
        <v>38</v>
      </c>
      <c r="L667" s="134" t="str">
        <f>IF(ISERROR(VLOOKUP(K667,#REF!,2,FALSE))," ",VLOOKUP(K667,#REF!,2,FALSE))</f>
        <v xml:space="preserve"> </v>
      </c>
      <c r="M667" s="134" t="str">
        <f>IF(ISERROR(VLOOKUP(K667,#REF!,3,FALSE))," ",VLOOKUP(K667,#REF!,3,FALSE))</f>
        <v xml:space="preserve"> </v>
      </c>
      <c r="N667" s="135" t="s">
        <v>2570</v>
      </c>
      <c r="O667" s="136">
        <v>2</v>
      </c>
      <c r="P667" s="137" t="s">
        <v>2464</v>
      </c>
      <c r="Q667" s="138" t="s">
        <v>1393</v>
      </c>
      <c r="R667" s="137" t="s">
        <v>296</v>
      </c>
      <c r="S667" s="137" t="s">
        <v>79</v>
      </c>
      <c r="T667" s="139" t="s">
        <v>79</v>
      </c>
      <c r="U667" s="140" t="s">
        <v>79</v>
      </c>
      <c r="V667" s="165">
        <v>803726</v>
      </c>
      <c r="W667" s="141">
        <v>0</v>
      </c>
      <c r="X667" s="142"/>
      <c r="Y667" s="148"/>
      <c r="Z667" s="260">
        <f t="shared" si="20"/>
        <v>803726</v>
      </c>
      <c r="AA667" s="263">
        <v>0</v>
      </c>
      <c r="AB667" s="168">
        <v>44544</v>
      </c>
      <c r="AC667" s="168">
        <v>44551</v>
      </c>
      <c r="AD667" s="168">
        <v>44732</v>
      </c>
      <c r="AE667" s="143">
        <v>180</v>
      </c>
      <c r="AF667" s="143">
        <v>0</v>
      </c>
      <c r="AG667" s="170">
        <v>0</v>
      </c>
      <c r="AH667" s="171" t="s">
        <v>79</v>
      </c>
      <c r="AI667" s="169" t="s">
        <v>79</v>
      </c>
      <c r="AJ667" s="169" t="s">
        <v>79</v>
      </c>
      <c r="AK667" s="169" t="s">
        <v>79</v>
      </c>
      <c r="AL667" s="143" t="s">
        <v>79</v>
      </c>
      <c r="AM667" s="143" t="s">
        <v>2610</v>
      </c>
      <c r="AN667" s="143" t="s">
        <v>79</v>
      </c>
      <c r="AO667" s="143" t="s">
        <v>79</v>
      </c>
      <c r="AP667" s="144">
        <f t="shared" si="21"/>
        <v>0</v>
      </c>
      <c r="AQ667" s="35"/>
      <c r="AR667" s="35"/>
      <c r="AS667" s="35"/>
      <c r="AT667" s="35"/>
      <c r="AU667" s="35"/>
      <c r="AV667" s="35"/>
    </row>
    <row r="668" spans="1:48" s="145" customFormat="1" ht="27.95" customHeight="1" x14ac:dyDescent="0.25">
      <c r="A668" s="126" t="s">
        <v>1982</v>
      </c>
      <c r="B668" s="126">
        <v>2021</v>
      </c>
      <c r="C668" s="126" t="s">
        <v>3547</v>
      </c>
      <c r="D668" s="127" t="s">
        <v>3548</v>
      </c>
      <c r="E668" s="128" t="s">
        <v>40</v>
      </c>
      <c r="F668" s="129" t="s">
        <v>53</v>
      </c>
      <c r="G668" s="130" t="s">
        <v>58</v>
      </c>
      <c r="H668" s="131" t="s">
        <v>907</v>
      </c>
      <c r="I668" s="132" t="s">
        <v>49</v>
      </c>
      <c r="J668" s="147" t="s">
        <v>223</v>
      </c>
      <c r="K668" s="133">
        <v>6</v>
      </c>
      <c r="L668" s="134" t="str">
        <f>IF(ISERROR(VLOOKUP(K668,#REF!,2,FALSE))," ",VLOOKUP(K668,#REF!,2,FALSE))</f>
        <v xml:space="preserve"> </v>
      </c>
      <c r="M668" s="134" t="str">
        <f>IF(ISERROR(VLOOKUP(K668,#REF!,3,FALSE))," ",VLOOKUP(K668,#REF!,3,FALSE))</f>
        <v xml:space="preserve"> </v>
      </c>
      <c r="N668" s="135" t="s">
        <v>2590</v>
      </c>
      <c r="O668" s="136">
        <v>2</v>
      </c>
      <c r="P668" s="137" t="s">
        <v>2464</v>
      </c>
      <c r="Q668" s="138" t="s">
        <v>1393</v>
      </c>
      <c r="R668" s="137" t="s">
        <v>296</v>
      </c>
      <c r="S668" s="137" t="s">
        <v>79</v>
      </c>
      <c r="T668" s="139" t="s">
        <v>79</v>
      </c>
      <c r="U668" s="140" t="s">
        <v>79</v>
      </c>
      <c r="V668" s="165">
        <v>161722944</v>
      </c>
      <c r="W668" s="141">
        <v>0</v>
      </c>
      <c r="X668" s="142"/>
      <c r="Y668" s="148"/>
      <c r="Z668" s="260">
        <f t="shared" si="20"/>
        <v>161722944</v>
      </c>
      <c r="AA668" s="263">
        <v>0</v>
      </c>
      <c r="AB668" s="168">
        <v>44544</v>
      </c>
      <c r="AC668" s="168">
        <v>44551</v>
      </c>
      <c r="AD668" s="168">
        <v>44732</v>
      </c>
      <c r="AE668" s="143">
        <v>180</v>
      </c>
      <c r="AF668" s="143">
        <v>0</v>
      </c>
      <c r="AG668" s="170">
        <v>0</v>
      </c>
      <c r="AH668" s="171" t="s">
        <v>79</v>
      </c>
      <c r="AI668" s="169" t="s">
        <v>79</v>
      </c>
      <c r="AJ668" s="169" t="s">
        <v>79</v>
      </c>
      <c r="AK668" s="169" t="s">
        <v>79</v>
      </c>
      <c r="AL668" s="143" t="s">
        <v>79</v>
      </c>
      <c r="AM668" s="143" t="s">
        <v>2610</v>
      </c>
      <c r="AN668" s="143" t="s">
        <v>79</v>
      </c>
      <c r="AO668" s="143" t="s">
        <v>79</v>
      </c>
      <c r="AP668" s="144">
        <f t="shared" si="21"/>
        <v>0</v>
      </c>
      <c r="AQ668" s="35"/>
      <c r="AR668" s="35"/>
      <c r="AS668" s="35"/>
      <c r="AT668" s="35"/>
      <c r="AU668" s="35"/>
      <c r="AV668" s="35"/>
    </row>
    <row r="669" spans="1:48" s="145" customFormat="1" ht="27.95" customHeight="1" x14ac:dyDescent="0.25">
      <c r="A669" s="126" t="s">
        <v>1982</v>
      </c>
      <c r="B669" s="126">
        <v>2021</v>
      </c>
      <c r="C669" s="126" t="s">
        <v>3547</v>
      </c>
      <c r="D669" s="127" t="s">
        <v>3548</v>
      </c>
      <c r="E669" s="128" t="s">
        <v>40</v>
      </c>
      <c r="F669" s="129" t="s">
        <v>53</v>
      </c>
      <c r="G669" s="130" t="s">
        <v>58</v>
      </c>
      <c r="H669" s="131" t="s">
        <v>907</v>
      </c>
      <c r="I669" s="132" t="s">
        <v>49</v>
      </c>
      <c r="J669" s="147" t="s">
        <v>223</v>
      </c>
      <c r="K669" s="133">
        <v>17</v>
      </c>
      <c r="L669" s="134" t="str">
        <f>IF(ISERROR(VLOOKUP(K669,#REF!,2,FALSE))," ",VLOOKUP(K669,#REF!,2,FALSE))</f>
        <v xml:space="preserve"> </v>
      </c>
      <c r="M669" s="134" t="str">
        <f>IF(ISERROR(VLOOKUP(K669,#REF!,3,FALSE))," ",VLOOKUP(K669,#REF!,3,FALSE))</f>
        <v xml:space="preserve"> </v>
      </c>
      <c r="N669" s="135" t="s">
        <v>2604</v>
      </c>
      <c r="O669" s="136">
        <v>2</v>
      </c>
      <c r="P669" s="137" t="s">
        <v>2464</v>
      </c>
      <c r="Q669" s="138" t="s">
        <v>1393</v>
      </c>
      <c r="R669" s="137" t="s">
        <v>296</v>
      </c>
      <c r="S669" s="137" t="s">
        <v>79</v>
      </c>
      <c r="T669" s="139" t="s">
        <v>79</v>
      </c>
      <c r="U669" s="140" t="s">
        <v>79</v>
      </c>
      <c r="V669" s="165">
        <v>103026471</v>
      </c>
      <c r="W669" s="141">
        <v>0</v>
      </c>
      <c r="X669" s="142"/>
      <c r="Y669" s="148"/>
      <c r="Z669" s="260">
        <f t="shared" si="20"/>
        <v>103026471</v>
      </c>
      <c r="AA669" s="263">
        <v>0</v>
      </c>
      <c r="AB669" s="168">
        <v>44544</v>
      </c>
      <c r="AC669" s="168">
        <v>44551</v>
      </c>
      <c r="AD669" s="168">
        <v>44732</v>
      </c>
      <c r="AE669" s="143">
        <v>180</v>
      </c>
      <c r="AF669" s="143">
        <v>0</v>
      </c>
      <c r="AG669" s="170">
        <v>0</v>
      </c>
      <c r="AH669" s="171" t="s">
        <v>79</v>
      </c>
      <c r="AI669" s="169" t="s">
        <v>79</v>
      </c>
      <c r="AJ669" s="169" t="s">
        <v>79</v>
      </c>
      <c r="AK669" s="169" t="s">
        <v>79</v>
      </c>
      <c r="AL669" s="143" t="s">
        <v>79</v>
      </c>
      <c r="AM669" s="143" t="s">
        <v>2610</v>
      </c>
      <c r="AN669" s="143" t="s">
        <v>79</v>
      </c>
      <c r="AO669" s="143" t="s">
        <v>79</v>
      </c>
      <c r="AP669" s="144">
        <f t="shared" si="21"/>
        <v>0</v>
      </c>
      <c r="AQ669" s="35"/>
      <c r="AR669" s="35"/>
      <c r="AS669" s="35"/>
      <c r="AT669" s="35"/>
      <c r="AU669" s="35"/>
      <c r="AV669" s="35"/>
    </row>
    <row r="670" spans="1:48" s="145" customFormat="1" ht="27.95" customHeight="1" x14ac:dyDescent="0.25">
      <c r="A670" s="126" t="s">
        <v>1982</v>
      </c>
      <c r="B670" s="126">
        <v>2021</v>
      </c>
      <c r="C670" s="126" t="s">
        <v>3547</v>
      </c>
      <c r="D670" s="127" t="s">
        <v>3548</v>
      </c>
      <c r="E670" s="128" t="s">
        <v>40</v>
      </c>
      <c r="F670" s="129" t="s">
        <v>53</v>
      </c>
      <c r="G670" s="130" t="s">
        <v>58</v>
      </c>
      <c r="H670" s="131" t="s">
        <v>907</v>
      </c>
      <c r="I670" s="132" t="s">
        <v>49</v>
      </c>
      <c r="J670" s="147" t="s">
        <v>223</v>
      </c>
      <c r="K670" s="133">
        <v>12</v>
      </c>
      <c r="L670" s="134" t="str">
        <f>IF(ISERROR(VLOOKUP(K670,#REF!,2,FALSE))," ",VLOOKUP(K670,#REF!,2,FALSE))</f>
        <v xml:space="preserve"> </v>
      </c>
      <c r="M670" s="134" t="str">
        <f>IF(ISERROR(VLOOKUP(K670,#REF!,3,FALSE))," ",VLOOKUP(K670,#REF!,3,FALSE))</f>
        <v xml:space="preserve"> </v>
      </c>
      <c r="N670" s="135" t="s">
        <v>2587</v>
      </c>
      <c r="O670" s="136">
        <v>2</v>
      </c>
      <c r="P670" s="137" t="s">
        <v>2464</v>
      </c>
      <c r="Q670" s="138" t="s">
        <v>1393</v>
      </c>
      <c r="R670" s="137" t="s">
        <v>296</v>
      </c>
      <c r="S670" s="137" t="s">
        <v>79</v>
      </c>
      <c r="T670" s="139" t="s">
        <v>79</v>
      </c>
      <c r="U670" s="140" t="s">
        <v>79</v>
      </c>
      <c r="V670" s="165">
        <v>440470051</v>
      </c>
      <c r="W670" s="141">
        <v>0</v>
      </c>
      <c r="X670" s="142"/>
      <c r="Y670" s="148"/>
      <c r="Z670" s="260">
        <f t="shared" si="20"/>
        <v>440470051</v>
      </c>
      <c r="AA670" s="263">
        <v>0</v>
      </c>
      <c r="AB670" s="168">
        <v>44544</v>
      </c>
      <c r="AC670" s="168">
        <v>44551</v>
      </c>
      <c r="AD670" s="168">
        <v>44732</v>
      </c>
      <c r="AE670" s="143">
        <v>180</v>
      </c>
      <c r="AF670" s="143">
        <v>0</v>
      </c>
      <c r="AG670" s="170">
        <v>0</v>
      </c>
      <c r="AH670" s="171" t="s">
        <v>79</v>
      </c>
      <c r="AI670" s="169" t="s">
        <v>79</v>
      </c>
      <c r="AJ670" s="169" t="s">
        <v>79</v>
      </c>
      <c r="AK670" s="169" t="s">
        <v>79</v>
      </c>
      <c r="AL670" s="143" t="s">
        <v>79</v>
      </c>
      <c r="AM670" s="143" t="s">
        <v>2610</v>
      </c>
      <c r="AN670" s="143" t="s">
        <v>79</v>
      </c>
      <c r="AO670" s="143" t="s">
        <v>79</v>
      </c>
      <c r="AP670" s="144">
        <f t="shared" si="21"/>
        <v>0</v>
      </c>
      <c r="AQ670" s="35"/>
      <c r="AR670" s="35"/>
      <c r="AS670" s="35"/>
      <c r="AT670" s="35"/>
      <c r="AU670" s="35"/>
      <c r="AV670" s="35"/>
    </row>
    <row r="671" spans="1:48" s="145" customFormat="1" ht="27.95" customHeight="1" x14ac:dyDescent="0.25">
      <c r="A671" s="126" t="s">
        <v>1982</v>
      </c>
      <c r="B671" s="126">
        <v>2021</v>
      </c>
      <c r="C671" s="126" t="s">
        <v>3547</v>
      </c>
      <c r="D671" s="127" t="s">
        <v>3548</v>
      </c>
      <c r="E671" s="128" t="s">
        <v>40</v>
      </c>
      <c r="F671" s="129" t="s">
        <v>53</v>
      </c>
      <c r="G671" s="130" t="s">
        <v>58</v>
      </c>
      <c r="H671" s="131" t="s">
        <v>907</v>
      </c>
      <c r="I671" s="132" t="s">
        <v>49</v>
      </c>
      <c r="J671" s="147" t="s">
        <v>223</v>
      </c>
      <c r="K671" s="133">
        <v>21</v>
      </c>
      <c r="L671" s="134" t="str">
        <f>IF(ISERROR(VLOOKUP(K671,#REF!,2,FALSE))," ",VLOOKUP(K671,#REF!,2,FALSE))</f>
        <v xml:space="preserve"> </v>
      </c>
      <c r="M671" s="134" t="str">
        <f>IF(ISERROR(VLOOKUP(K671,#REF!,3,FALSE))," ",VLOOKUP(K671,#REF!,3,FALSE))</f>
        <v xml:space="preserve"> </v>
      </c>
      <c r="N671" s="135" t="s">
        <v>2582</v>
      </c>
      <c r="O671" s="180">
        <v>2</v>
      </c>
      <c r="P671" s="137" t="s">
        <v>2464</v>
      </c>
      <c r="Q671" s="138" t="s">
        <v>1393</v>
      </c>
      <c r="R671" s="137" t="s">
        <v>296</v>
      </c>
      <c r="S671" s="137" t="s">
        <v>79</v>
      </c>
      <c r="T671" s="139" t="s">
        <v>79</v>
      </c>
      <c r="U671" s="140" t="s">
        <v>79</v>
      </c>
      <c r="V671" s="165">
        <v>271650027</v>
      </c>
      <c r="W671" s="141">
        <v>0</v>
      </c>
      <c r="X671" s="142"/>
      <c r="Y671" s="148"/>
      <c r="Z671" s="260">
        <f t="shared" si="20"/>
        <v>271650027</v>
      </c>
      <c r="AA671" s="263">
        <v>0</v>
      </c>
      <c r="AB671" s="168">
        <v>44544</v>
      </c>
      <c r="AC671" s="168">
        <v>44551</v>
      </c>
      <c r="AD671" s="168">
        <v>44732</v>
      </c>
      <c r="AE671" s="143">
        <v>180</v>
      </c>
      <c r="AF671" s="143">
        <v>0</v>
      </c>
      <c r="AG671" s="170">
        <v>0</v>
      </c>
      <c r="AH671" s="171" t="s">
        <v>79</v>
      </c>
      <c r="AI671" s="169" t="s">
        <v>79</v>
      </c>
      <c r="AJ671" s="169" t="s">
        <v>79</v>
      </c>
      <c r="AK671" s="169" t="s">
        <v>79</v>
      </c>
      <c r="AL671" s="143" t="s">
        <v>79</v>
      </c>
      <c r="AM671" s="143" t="s">
        <v>2610</v>
      </c>
      <c r="AN671" s="143" t="s">
        <v>79</v>
      </c>
      <c r="AO671" s="143" t="s">
        <v>79</v>
      </c>
      <c r="AP671" s="144">
        <f t="shared" si="21"/>
        <v>0</v>
      </c>
      <c r="AQ671" s="35"/>
      <c r="AR671" s="35"/>
      <c r="AS671" s="35"/>
      <c r="AT671" s="35"/>
      <c r="AU671" s="35"/>
      <c r="AV671" s="35"/>
    </row>
    <row r="672" spans="1:48" s="145" customFormat="1" ht="27.95" customHeight="1" x14ac:dyDescent="0.25">
      <c r="A672" s="126" t="s">
        <v>1983</v>
      </c>
      <c r="B672" s="126">
        <v>2021</v>
      </c>
      <c r="C672" s="126" t="s">
        <v>3549</v>
      </c>
      <c r="D672" s="127" t="s">
        <v>3550</v>
      </c>
      <c r="E672" s="128" t="s">
        <v>52</v>
      </c>
      <c r="F672" s="129" t="s">
        <v>55</v>
      </c>
      <c r="G672" s="130" t="s">
        <v>79</v>
      </c>
      <c r="H672" s="131" t="s">
        <v>908</v>
      </c>
      <c r="I672" s="132" t="s">
        <v>49</v>
      </c>
      <c r="J672" s="147" t="s">
        <v>223</v>
      </c>
      <c r="K672" s="133">
        <v>28</v>
      </c>
      <c r="L672" s="134" t="str">
        <f>IF(ISERROR(VLOOKUP(K672,#REF!,2,FALSE))," ",VLOOKUP(K672,#REF!,2,FALSE))</f>
        <v xml:space="preserve"> </v>
      </c>
      <c r="M672" s="134" t="str">
        <f>IF(ISERROR(VLOOKUP(K672,#REF!,3,FALSE))," ",VLOOKUP(K672,#REF!,3,FALSE))</f>
        <v xml:space="preserve"> </v>
      </c>
      <c r="N672" s="135" t="s">
        <v>2574</v>
      </c>
      <c r="O672" s="136">
        <v>10</v>
      </c>
      <c r="P672" s="137" t="s">
        <v>2527</v>
      </c>
      <c r="Q672" s="138" t="s">
        <v>1456</v>
      </c>
      <c r="R672" s="137" t="s">
        <v>296</v>
      </c>
      <c r="S672" s="137" t="s">
        <v>3596</v>
      </c>
      <c r="T672" s="139" t="s">
        <v>3597</v>
      </c>
      <c r="U672" s="140" t="s">
        <v>3598</v>
      </c>
      <c r="V672" s="165">
        <v>593881752</v>
      </c>
      <c r="W672" s="141">
        <v>0</v>
      </c>
      <c r="X672" s="142"/>
      <c r="Y672" s="148"/>
      <c r="Z672" s="260">
        <f t="shared" si="20"/>
        <v>593881752</v>
      </c>
      <c r="AA672" s="263">
        <v>0</v>
      </c>
      <c r="AB672" s="168">
        <v>44547</v>
      </c>
      <c r="AC672" s="168">
        <v>44586</v>
      </c>
      <c r="AD672" s="168">
        <v>44858</v>
      </c>
      <c r="AE672" s="143">
        <v>210</v>
      </c>
      <c r="AF672" s="143">
        <v>0</v>
      </c>
      <c r="AG672" s="170">
        <v>0</v>
      </c>
      <c r="AH672" s="171" t="s">
        <v>79</v>
      </c>
      <c r="AI672" s="169" t="s">
        <v>79</v>
      </c>
      <c r="AJ672" s="169" t="s">
        <v>79</v>
      </c>
      <c r="AK672" s="169" t="s">
        <v>79</v>
      </c>
      <c r="AL672" s="143" t="s">
        <v>2610</v>
      </c>
      <c r="AM672" s="143" t="s">
        <v>2610</v>
      </c>
      <c r="AN672" s="143" t="s">
        <v>79</v>
      </c>
      <c r="AO672" s="143" t="s">
        <v>79</v>
      </c>
      <c r="AP672" s="144">
        <f t="shared" si="21"/>
        <v>0</v>
      </c>
      <c r="AQ672" s="35"/>
      <c r="AR672" s="35"/>
      <c r="AS672" s="35"/>
      <c r="AT672" s="35"/>
      <c r="AU672" s="35"/>
      <c r="AV672" s="35"/>
    </row>
    <row r="673" spans="1:48" s="145" customFormat="1" ht="37.5" customHeight="1" x14ac:dyDescent="0.25">
      <c r="A673" s="126" t="s">
        <v>1984</v>
      </c>
      <c r="B673" s="126">
        <v>2021</v>
      </c>
      <c r="C673" s="126" t="s">
        <v>3551</v>
      </c>
      <c r="D673" s="127" t="s">
        <v>3552</v>
      </c>
      <c r="E673" s="128" t="s">
        <v>52</v>
      </c>
      <c r="F673" s="129" t="s">
        <v>55</v>
      </c>
      <c r="G673" s="130" t="s">
        <v>79</v>
      </c>
      <c r="H673" s="131" t="s">
        <v>909</v>
      </c>
      <c r="I673" s="132" t="s">
        <v>49</v>
      </c>
      <c r="J673" s="147" t="s">
        <v>223</v>
      </c>
      <c r="K673" s="133">
        <v>6</v>
      </c>
      <c r="L673" s="134" t="str">
        <f>IF(ISERROR(VLOOKUP(K673,#REF!,2,FALSE))," ",VLOOKUP(K673,#REF!,2,FALSE))</f>
        <v xml:space="preserve"> </v>
      </c>
      <c r="M673" s="134" t="str">
        <f>IF(ISERROR(VLOOKUP(K673,#REF!,3,FALSE))," ",VLOOKUP(K673,#REF!,3,FALSE))</f>
        <v xml:space="preserve"> </v>
      </c>
      <c r="N673" s="135" t="s">
        <v>2580</v>
      </c>
      <c r="O673" s="136">
        <v>5</v>
      </c>
      <c r="P673" s="137" t="s">
        <v>2486</v>
      </c>
      <c r="Q673" s="138" t="s">
        <v>1415</v>
      </c>
      <c r="R673" s="137" t="s">
        <v>296</v>
      </c>
      <c r="S673" s="137" t="s">
        <v>79</v>
      </c>
      <c r="T673" s="139" t="s">
        <v>79</v>
      </c>
      <c r="U673" s="140" t="s">
        <v>79</v>
      </c>
      <c r="V673" s="165">
        <v>375999480</v>
      </c>
      <c r="W673" s="141">
        <v>0</v>
      </c>
      <c r="X673" s="142"/>
      <c r="Y673" s="148"/>
      <c r="Z673" s="260">
        <f t="shared" si="20"/>
        <v>375999480</v>
      </c>
      <c r="AA673" s="263">
        <v>0</v>
      </c>
      <c r="AB673" s="168">
        <v>44546</v>
      </c>
      <c r="AC673" s="168">
        <v>44599</v>
      </c>
      <c r="AD673" s="168">
        <v>44810</v>
      </c>
      <c r="AE673" s="143">
        <v>270</v>
      </c>
      <c r="AF673" s="143">
        <v>0</v>
      </c>
      <c r="AG673" s="170">
        <v>0</v>
      </c>
      <c r="AH673" s="171" t="s">
        <v>79</v>
      </c>
      <c r="AI673" s="169" t="s">
        <v>79</v>
      </c>
      <c r="AJ673" s="169" t="s">
        <v>79</v>
      </c>
      <c r="AK673" s="169" t="s">
        <v>79</v>
      </c>
      <c r="AL673" s="143" t="s">
        <v>79</v>
      </c>
      <c r="AM673" s="143" t="s">
        <v>2610</v>
      </c>
      <c r="AN673" s="143" t="s">
        <v>79</v>
      </c>
      <c r="AO673" s="143" t="s">
        <v>79</v>
      </c>
      <c r="AP673" s="144">
        <f t="shared" si="21"/>
        <v>0</v>
      </c>
      <c r="AQ673" s="35"/>
      <c r="AR673" s="35"/>
      <c r="AS673" s="35"/>
      <c r="AT673" s="35"/>
      <c r="AU673" s="35"/>
      <c r="AV673" s="35"/>
    </row>
    <row r="674" spans="1:48" s="145" customFormat="1" ht="42.75" customHeight="1" x14ac:dyDescent="0.25">
      <c r="A674" s="126" t="s">
        <v>1984</v>
      </c>
      <c r="B674" s="126">
        <v>2021</v>
      </c>
      <c r="C674" s="126" t="s">
        <v>3551</v>
      </c>
      <c r="D674" s="127" t="s">
        <v>3552</v>
      </c>
      <c r="E674" s="128" t="s">
        <v>52</v>
      </c>
      <c r="F674" s="129" t="s">
        <v>55</v>
      </c>
      <c r="G674" s="130" t="s">
        <v>79</v>
      </c>
      <c r="H674" s="131" t="s">
        <v>909</v>
      </c>
      <c r="I674" s="132" t="s">
        <v>49</v>
      </c>
      <c r="J674" s="147" t="s">
        <v>223</v>
      </c>
      <c r="K674" s="133">
        <v>8</v>
      </c>
      <c r="L674" s="134" t="str">
        <f>IF(ISERROR(VLOOKUP(K674,#REF!,2,FALSE))," ",VLOOKUP(K674,#REF!,2,FALSE))</f>
        <v xml:space="preserve"> </v>
      </c>
      <c r="M674" s="134" t="str">
        <f>IF(ISERROR(VLOOKUP(K674,#REF!,3,FALSE))," ",VLOOKUP(K674,#REF!,3,FALSE))</f>
        <v xml:space="preserve"> </v>
      </c>
      <c r="N674" s="135" t="s">
        <v>2606</v>
      </c>
      <c r="O674" s="136">
        <v>5</v>
      </c>
      <c r="P674" s="137" t="s">
        <v>2486</v>
      </c>
      <c r="Q674" s="138" t="s">
        <v>1415</v>
      </c>
      <c r="R674" s="137" t="s">
        <v>296</v>
      </c>
      <c r="S674" s="137" t="s">
        <v>79</v>
      </c>
      <c r="T674" s="139" t="s">
        <v>79</v>
      </c>
      <c r="U674" s="140" t="s">
        <v>79</v>
      </c>
      <c r="V674" s="165">
        <v>337087116</v>
      </c>
      <c r="W674" s="141">
        <v>0</v>
      </c>
      <c r="X674" s="142"/>
      <c r="Y674" s="148"/>
      <c r="Z674" s="260">
        <f t="shared" si="20"/>
        <v>337087116</v>
      </c>
      <c r="AA674" s="263">
        <v>0</v>
      </c>
      <c r="AB674" s="168">
        <v>44546</v>
      </c>
      <c r="AC674" s="168">
        <v>44599</v>
      </c>
      <c r="AD674" s="168">
        <v>44810</v>
      </c>
      <c r="AE674" s="143">
        <v>270</v>
      </c>
      <c r="AF674" s="143">
        <v>0</v>
      </c>
      <c r="AG674" s="170">
        <v>0</v>
      </c>
      <c r="AH674" s="171" t="s">
        <v>79</v>
      </c>
      <c r="AI674" s="169" t="s">
        <v>79</v>
      </c>
      <c r="AJ674" s="169" t="s">
        <v>79</v>
      </c>
      <c r="AK674" s="169" t="s">
        <v>79</v>
      </c>
      <c r="AL674" s="143" t="s">
        <v>79</v>
      </c>
      <c r="AM674" s="143" t="s">
        <v>2610</v>
      </c>
      <c r="AN674" s="143" t="s">
        <v>79</v>
      </c>
      <c r="AO674" s="143" t="s">
        <v>79</v>
      </c>
      <c r="AP674" s="144">
        <f t="shared" si="21"/>
        <v>0</v>
      </c>
      <c r="AQ674" s="35"/>
      <c r="AR674" s="35"/>
      <c r="AS674" s="35"/>
      <c r="AT674" s="35"/>
      <c r="AU674" s="35"/>
      <c r="AV674" s="35"/>
    </row>
    <row r="675" spans="1:48" s="145" customFormat="1" ht="27.95" customHeight="1" x14ac:dyDescent="0.25">
      <c r="A675" s="126" t="s">
        <v>1985</v>
      </c>
      <c r="B675" s="126">
        <v>2021</v>
      </c>
      <c r="C675" s="126" t="s">
        <v>3553</v>
      </c>
      <c r="D675" s="127" t="s">
        <v>3554</v>
      </c>
      <c r="E675" s="128" t="s">
        <v>52</v>
      </c>
      <c r="F675" s="129" t="s">
        <v>55</v>
      </c>
      <c r="G675" s="130" t="s">
        <v>79</v>
      </c>
      <c r="H675" s="131" t="s">
        <v>910</v>
      </c>
      <c r="I675" s="132" t="s">
        <v>49</v>
      </c>
      <c r="J675" s="147" t="s">
        <v>223</v>
      </c>
      <c r="K675" s="133">
        <v>33</v>
      </c>
      <c r="L675" s="134" t="str">
        <f>IF(ISERROR(VLOOKUP(K675,#REF!,2,FALSE))," ",VLOOKUP(K675,#REF!,2,FALSE))</f>
        <v xml:space="preserve"> </v>
      </c>
      <c r="M675" s="134" t="str">
        <f>IF(ISERROR(VLOOKUP(K675,#REF!,3,FALSE))," ",VLOOKUP(K675,#REF!,3,FALSE))</f>
        <v xml:space="preserve"> </v>
      </c>
      <c r="N675" s="135" t="s">
        <v>2577</v>
      </c>
      <c r="O675" s="136">
        <v>12</v>
      </c>
      <c r="P675" s="137" t="s">
        <v>2528</v>
      </c>
      <c r="Q675" s="138" t="s">
        <v>1457</v>
      </c>
      <c r="R675" s="137" t="s">
        <v>296</v>
      </c>
      <c r="S675" s="137" t="s">
        <v>79</v>
      </c>
      <c r="T675" s="139" t="s">
        <v>79</v>
      </c>
      <c r="U675" s="140" t="s">
        <v>79</v>
      </c>
      <c r="V675" s="165">
        <v>343048667</v>
      </c>
      <c r="W675" s="141">
        <v>0</v>
      </c>
      <c r="X675" s="142"/>
      <c r="Y675" s="148"/>
      <c r="Z675" s="260">
        <f t="shared" si="20"/>
        <v>343048667</v>
      </c>
      <c r="AA675" s="263">
        <v>0</v>
      </c>
      <c r="AB675" s="168">
        <v>44550</v>
      </c>
      <c r="AC675" s="168">
        <v>44599</v>
      </c>
      <c r="AD675" s="168">
        <v>44810</v>
      </c>
      <c r="AE675" s="143">
        <v>210</v>
      </c>
      <c r="AF675" s="143">
        <v>0</v>
      </c>
      <c r="AG675" s="170">
        <v>0</v>
      </c>
      <c r="AH675" s="171" t="s">
        <v>79</v>
      </c>
      <c r="AI675" s="169" t="s">
        <v>79</v>
      </c>
      <c r="AJ675" s="169" t="s">
        <v>79</v>
      </c>
      <c r="AK675" s="169" t="s">
        <v>79</v>
      </c>
      <c r="AL675" s="143" t="s">
        <v>79</v>
      </c>
      <c r="AM675" s="143" t="s">
        <v>2610</v>
      </c>
      <c r="AN675" s="143" t="s">
        <v>79</v>
      </c>
      <c r="AO675" s="143" t="s">
        <v>79</v>
      </c>
      <c r="AP675" s="144">
        <f t="shared" si="21"/>
        <v>0</v>
      </c>
      <c r="AQ675" s="35"/>
      <c r="AR675" s="35"/>
      <c r="AS675" s="35"/>
      <c r="AT675" s="35"/>
      <c r="AU675" s="35"/>
      <c r="AV675" s="35"/>
    </row>
    <row r="676" spans="1:48" s="145" customFormat="1" ht="40.5" customHeight="1" x14ac:dyDescent="0.25">
      <c r="A676" s="126" t="s">
        <v>1986</v>
      </c>
      <c r="B676" s="126">
        <v>2021</v>
      </c>
      <c r="C676" s="126" t="s">
        <v>3555</v>
      </c>
      <c r="D676" s="127" t="s">
        <v>3556</v>
      </c>
      <c r="E676" s="128" t="s">
        <v>52</v>
      </c>
      <c r="F676" s="129" t="s">
        <v>55</v>
      </c>
      <c r="G676" s="130" t="s">
        <v>79</v>
      </c>
      <c r="H676" s="131" t="s">
        <v>911</v>
      </c>
      <c r="I676" s="132" t="s">
        <v>49</v>
      </c>
      <c r="J676" s="147" t="s">
        <v>223</v>
      </c>
      <c r="K676" s="133">
        <v>6</v>
      </c>
      <c r="L676" s="134" t="str">
        <f>IF(ISERROR(VLOOKUP(K676,#REF!,2,FALSE))," ",VLOOKUP(K676,#REF!,2,FALSE))</f>
        <v xml:space="preserve"> </v>
      </c>
      <c r="M676" s="134" t="str">
        <f>IF(ISERROR(VLOOKUP(K676,#REF!,3,FALSE))," ",VLOOKUP(K676,#REF!,3,FALSE))</f>
        <v xml:space="preserve"> </v>
      </c>
      <c r="N676" s="135" t="s">
        <v>2590</v>
      </c>
      <c r="O676" s="136">
        <v>7</v>
      </c>
      <c r="P676" s="137" t="s">
        <v>2529</v>
      </c>
      <c r="Q676" s="138" t="s">
        <v>1458</v>
      </c>
      <c r="R676" s="137" t="s">
        <v>296</v>
      </c>
      <c r="S676" s="137" t="s">
        <v>79</v>
      </c>
      <c r="T676" s="139" t="s">
        <v>79</v>
      </c>
      <c r="U676" s="140" t="s">
        <v>79</v>
      </c>
      <c r="V676" s="165">
        <v>1227775360</v>
      </c>
      <c r="W676" s="141">
        <v>0</v>
      </c>
      <c r="X676" s="142"/>
      <c r="Y676" s="148"/>
      <c r="Z676" s="260">
        <f t="shared" si="20"/>
        <v>1227775360</v>
      </c>
      <c r="AA676" s="263">
        <v>0</v>
      </c>
      <c r="AB676" s="168">
        <v>44546</v>
      </c>
      <c r="AC676" s="168">
        <v>44558</v>
      </c>
      <c r="AD676" s="168">
        <v>44740</v>
      </c>
      <c r="AE676" s="143">
        <v>180</v>
      </c>
      <c r="AF676" s="143">
        <v>0</v>
      </c>
      <c r="AG676" s="170">
        <v>0</v>
      </c>
      <c r="AH676" s="171" t="s">
        <v>79</v>
      </c>
      <c r="AI676" s="169" t="s">
        <v>79</v>
      </c>
      <c r="AJ676" s="169" t="s">
        <v>79</v>
      </c>
      <c r="AK676" s="169" t="s">
        <v>79</v>
      </c>
      <c r="AL676" s="143" t="s">
        <v>79</v>
      </c>
      <c r="AM676" s="143" t="s">
        <v>2610</v>
      </c>
      <c r="AN676" s="143" t="s">
        <v>79</v>
      </c>
      <c r="AO676" s="143" t="s">
        <v>79</v>
      </c>
      <c r="AP676" s="144">
        <f t="shared" si="21"/>
        <v>0</v>
      </c>
      <c r="AQ676" s="35"/>
      <c r="AR676" s="35"/>
      <c r="AS676" s="35"/>
      <c r="AT676" s="35"/>
      <c r="AU676" s="35"/>
      <c r="AV676" s="35"/>
    </row>
    <row r="677" spans="1:48" s="145" customFormat="1" ht="42" customHeight="1" x14ac:dyDescent="0.25">
      <c r="A677" s="126" t="s">
        <v>1987</v>
      </c>
      <c r="B677" s="126">
        <v>2021</v>
      </c>
      <c r="C677" s="126" t="s">
        <v>3555</v>
      </c>
      <c r="D677" s="127" t="s">
        <v>3557</v>
      </c>
      <c r="E677" s="128" t="s">
        <v>52</v>
      </c>
      <c r="F677" s="129" t="s">
        <v>55</v>
      </c>
      <c r="G677" s="130" t="s">
        <v>79</v>
      </c>
      <c r="H677" s="131" t="s">
        <v>912</v>
      </c>
      <c r="I677" s="132" t="s">
        <v>49</v>
      </c>
      <c r="J677" s="147" t="s">
        <v>223</v>
      </c>
      <c r="K677" s="133">
        <v>12</v>
      </c>
      <c r="L677" s="134" t="str">
        <f>IF(ISERROR(VLOOKUP(K677,#REF!,2,FALSE))," ",VLOOKUP(K677,#REF!,2,FALSE))</f>
        <v xml:space="preserve"> </v>
      </c>
      <c r="M677" s="134" t="str">
        <f>IF(ISERROR(VLOOKUP(K677,#REF!,3,FALSE))," ",VLOOKUP(K677,#REF!,3,FALSE))</f>
        <v xml:space="preserve"> </v>
      </c>
      <c r="N677" s="135" t="s">
        <v>2587</v>
      </c>
      <c r="O677" s="136">
        <v>7</v>
      </c>
      <c r="P677" s="137" t="s">
        <v>2529</v>
      </c>
      <c r="Q677" s="138" t="s">
        <v>1458</v>
      </c>
      <c r="R677" s="137" t="s">
        <v>296</v>
      </c>
      <c r="S677" s="137" t="s">
        <v>79</v>
      </c>
      <c r="T677" s="139" t="s">
        <v>79</v>
      </c>
      <c r="U677" s="140" t="s">
        <v>79</v>
      </c>
      <c r="V677" s="165">
        <v>1053069899</v>
      </c>
      <c r="W677" s="141">
        <v>0</v>
      </c>
      <c r="X677" s="142"/>
      <c r="Y677" s="148"/>
      <c r="Z677" s="260">
        <f t="shared" si="20"/>
        <v>1053069899</v>
      </c>
      <c r="AA677" s="263">
        <v>0</v>
      </c>
      <c r="AB677" s="168">
        <v>44551</v>
      </c>
      <c r="AC677" s="168">
        <v>44580</v>
      </c>
      <c r="AD677" s="168">
        <v>44760</v>
      </c>
      <c r="AE677" s="143">
        <v>180</v>
      </c>
      <c r="AF677" s="143">
        <v>0</v>
      </c>
      <c r="AG677" s="170">
        <v>0</v>
      </c>
      <c r="AH677" s="171" t="s">
        <v>79</v>
      </c>
      <c r="AI677" s="169" t="s">
        <v>79</v>
      </c>
      <c r="AJ677" s="169" t="s">
        <v>79</v>
      </c>
      <c r="AK677" s="169" t="s">
        <v>79</v>
      </c>
      <c r="AL677" s="143" t="s">
        <v>79</v>
      </c>
      <c r="AM677" s="143" t="s">
        <v>2610</v>
      </c>
      <c r="AN677" s="143" t="s">
        <v>79</v>
      </c>
      <c r="AO677" s="143" t="s">
        <v>79</v>
      </c>
      <c r="AP677" s="144">
        <f t="shared" si="21"/>
        <v>0</v>
      </c>
      <c r="AQ677" s="35"/>
      <c r="AR677" s="35"/>
      <c r="AS677" s="35"/>
      <c r="AT677" s="35"/>
      <c r="AU677" s="35"/>
      <c r="AV677" s="35"/>
    </row>
    <row r="678" spans="1:48" s="145" customFormat="1" ht="27.95" customHeight="1" x14ac:dyDescent="0.25">
      <c r="A678" s="126" t="s">
        <v>1988</v>
      </c>
      <c r="B678" s="126">
        <v>2021</v>
      </c>
      <c r="C678" s="126" t="s">
        <v>3558</v>
      </c>
      <c r="D678" s="127" t="s">
        <v>3559</v>
      </c>
      <c r="E678" s="128" t="s">
        <v>43</v>
      </c>
      <c r="F678" s="129" t="s">
        <v>53</v>
      </c>
      <c r="G678" s="130" t="s">
        <v>58</v>
      </c>
      <c r="H678" s="131" t="s">
        <v>913</v>
      </c>
      <c r="I678" s="132" t="s">
        <v>49</v>
      </c>
      <c r="J678" s="147" t="s">
        <v>223</v>
      </c>
      <c r="K678" s="133">
        <v>12</v>
      </c>
      <c r="L678" s="134" t="str">
        <f>IF(ISERROR(VLOOKUP(K678,#REF!,2,FALSE))," ",VLOOKUP(K678,#REF!,2,FALSE))</f>
        <v xml:space="preserve"> </v>
      </c>
      <c r="M678" s="134" t="str">
        <f>IF(ISERROR(VLOOKUP(K678,#REF!,3,FALSE))," ",VLOOKUP(K678,#REF!,3,FALSE))</f>
        <v xml:space="preserve"> </v>
      </c>
      <c r="N678" s="135" t="s">
        <v>2587</v>
      </c>
      <c r="O678" s="179">
        <v>10</v>
      </c>
      <c r="P678" s="137" t="s">
        <v>2461</v>
      </c>
      <c r="Q678" s="138" t="s">
        <v>1390</v>
      </c>
      <c r="R678" s="137" t="s">
        <v>296</v>
      </c>
      <c r="S678" s="137" t="s">
        <v>79</v>
      </c>
      <c r="T678" s="139" t="s">
        <v>79</v>
      </c>
      <c r="U678" s="140" t="s">
        <v>79</v>
      </c>
      <c r="V678" s="165">
        <v>236173956</v>
      </c>
      <c r="W678" s="141">
        <v>0</v>
      </c>
      <c r="X678" s="142"/>
      <c r="Y678" s="148"/>
      <c r="Z678" s="260">
        <f t="shared" si="20"/>
        <v>236173956</v>
      </c>
      <c r="AA678" s="263">
        <v>0</v>
      </c>
      <c r="AB678" s="168">
        <v>44552</v>
      </c>
      <c r="AC678" s="168">
        <v>44587</v>
      </c>
      <c r="AD678" s="168">
        <v>44676</v>
      </c>
      <c r="AE678" s="143">
        <v>90</v>
      </c>
      <c r="AF678" s="143">
        <v>0</v>
      </c>
      <c r="AG678" s="170">
        <v>0</v>
      </c>
      <c r="AH678" s="171" t="s">
        <v>79</v>
      </c>
      <c r="AI678" s="169" t="s">
        <v>79</v>
      </c>
      <c r="AJ678" s="169" t="s">
        <v>79</v>
      </c>
      <c r="AK678" s="169" t="s">
        <v>79</v>
      </c>
      <c r="AL678" s="143" t="s">
        <v>79</v>
      </c>
      <c r="AM678" s="143" t="s">
        <v>2610</v>
      </c>
      <c r="AN678" s="143" t="s">
        <v>79</v>
      </c>
      <c r="AO678" s="143" t="s">
        <v>79</v>
      </c>
      <c r="AP678" s="144">
        <f t="shared" si="21"/>
        <v>0</v>
      </c>
      <c r="AQ678" s="35"/>
      <c r="AR678" s="35"/>
      <c r="AS678" s="35"/>
      <c r="AT678" s="35"/>
      <c r="AU678" s="35"/>
      <c r="AV678" s="35"/>
    </row>
    <row r="679" spans="1:48" s="145" customFormat="1" ht="27.95" customHeight="1" x14ac:dyDescent="0.25">
      <c r="A679" s="126" t="s">
        <v>1989</v>
      </c>
      <c r="B679" s="126">
        <v>2020</v>
      </c>
      <c r="C679" s="126" t="s">
        <v>3645</v>
      </c>
      <c r="D679" s="127" t="s">
        <v>3646</v>
      </c>
      <c r="E679" s="128" t="s">
        <v>52</v>
      </c>
      <c r="F679" s="129" t="s">
        <v>53</v>
      </c>
      <c r="G679" s="130" t="s">
        <v>60</v>
      </c>
      <c r="H679" s="131" t="s">
        <v>914</v>
      </c>
      <c r="I679" s="132" t="s">
        <v>49</v>
      </c>
      <c r="J679" s="147" t="s">
        <v>223</v>
      </c>
      <c r="K679" s="133">
        <v>57</v>
      </c>
      <c r="L679" s="134" t="str">
        <f>IF(ISERROR(VLOOKUP(K679,#REF!,2,FALSE))," ",VLOOKUP(K679,#REF!,2,FALSE))</f>
        <v xml:space="preserve"> </v>
      </c>
      <c r="M679" s="134" t="str">
        <f>IF(ISERROR(VLOOKUP(K679,#REF!,3,FALSE))," ",VLOOKUP(K679,#REF!,3,FALSE))</f>
        <v xml:space="preserve"> </v>
      </c>
      <c r="N679" s="135" t="s">
        <v>2553</v>
      </c>
      <c r="O679" s="136">
        <v>1</v>
      </c>
      <c r="P679" s="137" t="s">
        <v>2051</v>
      </c>
      <c r="Q679" s="138" t="s">
        <v>977</v>
      </c>
      <c r="R679" s="137" t="s">
        <v>296</v>
      </c>
      <c r="S679" s="137" t="s">
        <v>79</v>
      </c>
      <c r="T679" s="139" t="s">
        <v>79</v>
      </c>
      <c r="U679" s="140" t="s">
        <v>79</v>
      </c>
      <c r="V679" s="166">
        <v>0</v>
      </c>
      <c r="W679" s="141">
        <v>0</v>
      </c>
      <c r="X679" s="142">
        <v>2</v>
      </c>
      <c r="Y679" s="148">
        <v>2879540</v>
      </c>
      <c r="Z679" s="260">
        <f t="shared" si="20"/>
        <v>2879540</v>
      </c>
      <c r="AA679" s="263">
        <v>2768077</v>
      </c>
      <c r="AB679" s="168">
        <v>44048</v>
      </c>
      <c r="AC679" s="168">
        <v>44048</v>
      </c>
      <c r="AD679" s="168">
        <v>44371</v>
      </c>
      <c r="AE679" s="143">
        <v>315</v>
      </c>
      <c r="AF679" s="143">
        <v>0</v>
      </c>
      <c r="AG679" s="170">
        <v>0</v>
      </c>
      <c r="AH679" s="171" t="s">
        <v>79</v>
      </c>
      <c r="AI679" s="169" t="s">
        <v>79</v>
      </c>
      <c r="AJ679" s="169" t="s">
        <v>79</v>
      </c>
      <c r="AK679" s="169" t="s">
        <v>79</v>
      </c>
      <c r="AL679" s="143" t="s">
        <v>79</v>
      </c>
      <c r="AM679" s="143" t="s">
        <v>79</v>
      </c>
      <c r="AN679" s="143" t="s">
        <v>2610</v>
      </c>
      <c r="AO679" s="143" t="s">
        <v>79</v>
      </c>
      <c r="AP679" s="144">
        <f t="shared" si="21"/>
        <v>0.96129138681872794</v>
      </c>
      <c r="AQ679" s="35"/>
      <c r="AR679" s="35"/>
      <c r="AS679" s="35"/>
      <c r="AT679" s="35"/>
      <c r="AU679" s="35"/>
      <c r="AV679" s="35"/>
    </row>
    <row r="680" spans="1:48" s="145" customFormat="1" ht="27.95" customHeight="1" x14ac:dyDescent="0.25">
      <c r="A680" s="126" t="s">
        <v>1990</v>
      </c>
      <c r="B680" s="126">
        <v>2021</v>
      </c>
      <c r="C680" s="126" t="s">
        <v>3558</v>
      </c>
      <c r="D680" s="127" t="s">
        <v>3559</v>
      </c>
      <c r="E680" s="128" t="s">
        <v>43</v>
      </c>
      <c r="F680" s="129" t="s">
        <v>53</v>
      </c>
      <c r="G680" s="130" t="s">
        <v>58</v>
      </c>
      <c r="H680" s="131" t="s">
        <v>915</v>
      </c>
      <c r="I680" s="132" t="s">
        <v>49</v>
      </c>
      <c r="J680" s="147" t="s">
        <v>223</v>
      </c>
      <c r="K680" s="133">
        <v>12</v>
      </c>
      <c r="L680" s="134" t="str">
        <f>IF(ISERROR(VLOOKUP(K680,#REF!,2,FALSE))," ",VLOOKUP(K680,#REF!,2,FALSE))</f>
        <v xml:space="preserve"> </v>
      </c>
      <c r="M680" s="134" t="str">
        <f>IF(ISERROR(VLOOKUP(K680,#REF!,3,FALSE))," ",VLOOKUP(K680,#REF!,3,FALSE))</f>
        <v xml:space="preserve"> </v>
      </c>
      <c r="N680" s="135" t="s">
        <v>2587</v>
      </c>
      <c r="O680" s="136">
        <v>4</v>
      </c>
      <c r="P680" s="137" t="s">
        <v>2514</v>
      </c>
      <c r="Q680" s="138" t="s">
        <v>1443</v>
      </c>
      <c r="R680" s="137" t="s">
        <v>296</v>
      </c>
      <c r="S680" s="137" t="s">
        <v>79</v>
      </c>
      <c r="T680" s="139" t="s">
        <v>79</v>
      </c>
      <c r="U680" s="140" t="s">
        <v>79</v>
      </c>
      <c r="V680" s="165">
        <v>130982648</v>
      </c>
      <c r="W680" s="141">
        <v>0</v>
      </c>
      <c r="X680" s="142"/>
      <c r="Y680" s="148"/>
      <c r="Z680" s="260">
        <f t="shared" si="20"/>
        <v>130982648</v>
      </c>
      <c r="AA680" s="263">
        <v>0</v>
      </c>
      <c r="AB680" s="168">
        <v>44552</v>
      </c>
      <c r="AC680" s="168">
        <v>44587</v>
      </c>
      <c r="AD680" s="168">
        <v>44676</v>
      </c>
      <c r="AE680" s="143">
        <v>90</v>
      </c>
      <c r="AF680" s="143">
        <v>0</v>
      </c>
      <c r="AG680" s="170">
        <v>0</v>
      </c>
      <c r="AH680" s="171" t="s">
        <v>79</v>
      </c>
      <c r="AI680" s="169" t="s">
        <v>79</v>
      </c>
      <c r="AJ680" s="169" t="s">
        <v>79</v>
      </c>
      <c r="AK680" s="169" t="s">
        <v>79</v>
      </c>
      <c r="AL680" s="143" t="s">
        <v>79</v>
      </c>
      <c r="AM680" s="143" t="s">
        <v>2610</v>
      </c>
      <c r="AN680" s="143" t="s">
        <v>79</v>
      </c>
      <c r="AO680" s="143" t="s">
        <v>79</v>
      </c>
      <c r="AP680" s="144">
        <f t="shared" si="21"/>
        <v>0</v>
      </c>
      <c r="AQ680" s="35"/>
      <c r="AR680" s="35"/>
      <c r="AS680" s="35"/>
      <c r="AT680" s="35"/>
      <c r="AU680" s="35"/>
      <c r="AV680" s="35"/>
    </row>
    <row r="681" spans="1:48" s="145" customFormat="1" ht="27.95" customHeight="1" x14ac:dyDescent="0.25">
      <c r="A681" s="126" t="s">
        <v>1991</v>
      </c>
      <c r="B681" s="126">
        <v>2021</v>
      </c>
      <c r="C681" s="126" t="s">
        <v>3560</v>
      </c>
      <c r="D681" s="127" t="s">
        <v>3561</v>
      </c>
      <c r="E681" s="128" t="s">
        <v>52</v>
      </c>
      <c r="F681" s="129" t="s">
        <v>50</v>
      </c>
      <c r="G681" s="130" t="s">
        <v>79</v>
      </c>
      <c r="H681" s="131" t="s">
        <v>916</v>
      </c>
      <c r="I681" s="132" t="s">
        <v>49</v>
      </c>
      <c r="J681" s="147" t="s">
        <v>223</v>
      </c>
      <c r="K681" s="133">
        <v>54</v>
      </c>
      <c r="L681" s="134" t="str">
        <f>IF(ISERROR(VLOOKUP(K681,#REF!,2,FALSE))," ",VLOOKUP(K681,#REF!,2,FALSE))</f>
        <v xml:space="preserve"> </v>
      </c>
      <c r="M681" s="134" t="str">
        <f>IF(ISERROR(VLOOKUP(K681,#REF!,3,FALSE))," ",VLOOKUP(K681,#REF!,3,FALSE))</f>
        <v xml:space="preserve"> </v>
      </c>
      <c r="N681" s="135" t="s">
        <v>2605</v>
      </c>
      <c r="O681" s="136">
        <v>1</v>
      </c>
      <c r="P681" s="137" t="s">
        <v>2530</v>
      </c>
      <c r="Q681" s="138" t="s">
        <v>1459</v>
      </c>
      <c r="R681" s="137" t="s">
        <v>296</v>
      </c>
      <c r="S681" s="137" t="s">
        <v>79</v>
      </c>
      <c r="T681" s="139" t="s">
        <v>79</v>
      </c>
      <c r="U681" s="140" t="s">
        <v>79</v>
      </c>
      <c r="V681" s="165">
        <v>25352539</v>
      </c>
      <c r="W681" s="141">
        <v>0</v>
      </c>
      <c r="X681" s="142"/>
      <c r="Y681" s="148"/>
      <c r="Z681" s="260">
        <f t="shared" si="20"/>
        <v>25352539</v>
      </c>
      <c r="AA681" s="263">
        <v>0</v>
      </c>
      <c r="AB681" s="168">
        <v>44557</v>
      </c>
      <c r="AC681" s="168">
        <v>44560</v>
      </c>
      <c r="AD681" s="168">
        <v>44621</v>
      </c>
      <c r="AE681" s="143">
        <v>60</v>
      </c>
      <c r="AF681" s="143">
        <v>0</v>
      </c>
      <c r="AG681" s="170">
        <v>0</v>
      </c>
      <c r="AH681" s="171" t="s">
        <v>79</v>
      </c>
      <c r="AI681" s="169" t="s">
        <v>79</v>
      </c>
      <c r="AJ681" s="169" t="s">
        <v>79</v>
      </c>
      <c r="AK681" s="169" t="s">
        <v>79</v>
      </c>
      <c r="AL681" s="143" t="s">
        <v>79</v>
      </c>
      <c r="AM681" s="143" t="s">
        <v>2610</v>
      </c>
      <c r="AN681" s="143" t="s">
        <v>79</v>
      </c>
      <c r="AO681" s="143" t="s">
        <v>79</v>
      </c>
      <c r="AP681" s="144">
        <f t="shared" si="21"/>
        <v>0</v>
      </c>
      <c r="AQ681" s="35"/>
      <c r="AR681" s="35"/>
      <c r="AS681" s="35"/>
      <c r="AT681" s="35"/>
      <c r="AU681" s="35"/>
      <c r="AV681" s="35"/>
    </row>
    <row r="682" spans="1:48" s="145" customFormat="1" ht="41.25" customHeight="1" x14ac:dyDescent="0.25">
      <c r="A682" s="126" t="s">
        <v>1992</v>
      </c>
      <c r="B682" s="126">
        <v>2021</v>
      </c>
      <c r="C682" s="126" t="s">
        <v>3562</v>
      </c>
      <c r="D682" s="127" t="s">
        <v>3563</v>
      </c>
      <c r="E682" s="128" t="s">
        <v>52</v>
      </c>
      <c r="F682" s="129" t="s">
        <v>50</v>
      </c>
      <c r="G682" s="130" t="s">
        <v>79</v>
      </c>
      <c r="H682" s="131" t="s">
        <v>917</v>
      </c>
      <c r="I682" s="132" t="s">
        <v>49</v>
      </c>
      <c r="J682" s="147" t="s">
        <v>223</v>
      </c>
      <c r="K682" s="133">
        <v>20</v>
      </c>
      <c r="L682" s="134" t="str">
        <f>IF(ISERROR(VLOOKUP(K682,#REF!,2,FALSE))," ",VLOOKUP(K682,#REF!,2,FALSE))</f>
        <v xml:space="preserve"> </v>
      </c>
      <c r="M682" s="134" t="str">
        <f>IF(ISERROR(VLOOKUP(K682,#REF!,3,FALSE))," ",VLOOKUP(K682,#REF!,3,FALSE))</f>
        <v xml:space="preserve"> </v>
      </c>
      <c r="N682" s="135" t="s">
        <v>2584</v>
      </c>
      <c r="O682" s="136">
        <v>1</v>
      </c>
      <c r="P682" s="137" t="s">
        <v>2531</v>
      </c>
      <c r="Q682" s="138" t="s">
        <v>1460</v>
      </c>
      <c r="R682" s="137" t="s">
        <v>296</v>
      </c>
      <c r="S682" s="137" t="s">
        <v>79</v>
      </c>
      <c r="T682" s="139" t="s">
        <v>79</v>
      </c>
      <c r="U682" s="140" t="s">
        <v>79</v>
      </c>
      <c r="V682" s="165">
        <v>22396500</v>
      </c>
      <c r="W682" s="141">
        <v>0</v>
      </c>
      <c r="X682" s="142"/>
      <c r="Y682" s="148"/>
      <c r="Z682" s="260">
        <f t="shared" si="20"/>
        <v>22396500</v>
      </c>
      <c r="AA682" s="263">
        <v>0</v>
      </c>
      <c r="AB682" s="168">
        <v>44557</v>
      </c>
      <c r="AC682" s="168"/>
      <c r="AD682" s="168"/>
      <c r="AE682" s="143">
        <v>60</v>
      </c>
      <c r="AF682" s="143">
        <v>0</v>
      </c>
      <c r="AG682" s="170">
        <v>0</v>
      </c>
      <c r="AH682" s="171" t="s">
        <v>79</v>
      </c>
      <c r="AI682" s="169" t="s">
        <v>79</v>
      </c>
      <c r="AJ682" s="169" t="s">
        <v>79</v>
      </c>
      <c r="AK682" s="169" t="s">
        <v>79</v>
      </c>
      <c r="AL682" s="143" t="s">
        <v>79</v>
      </c>
      <c r="AM682" s="143" t="s">
        <v>2610</v>
      </c>
      <c r="AN682" s="143" t="s">
        <v>79</v>
      </c>
      <c r="AO682" s="143" t="s">
        <v>79</v>
      </c>
      <c r="AP682" s="144">
        <f t="shared" si="21"/>
        <v>0</v>
      </c>
      <c r="AQ682" s="35"/>
      <c r="AR682" s="35"/>
      <c r="AS682" s="35"/>
      <c r="AT682" s="35"/>
      <c r="AU682" s="35"/>
      <c r="AV682" s="35"/>
    </row>
    <row r="683" spans="1:48" s="145" customFormat="1" ht="27.95" customHeight="1" x14ac:dyDescent="0.25">
      <c r="A683" s="126" t="s">
        <v>1993</v>
      </c>
      <c r="B683" s="126">
        <v>2021</v>
      </c>
      <c r="C683" s="126" t="s">
        <v>3564</v>
      </c>
      <c r="D683" s="127" t="s">
        <v>3565</v>
      </c>
      <c r="E683" s="128" t="s">
        <v>40</v>
      </c>
      <c r="F683" s="129" t="s">
        <v>53</v>
      </c>
      <c r="G683" s="130" t="s">
        <v>58</v>
      </c>
      <c r="H683" s="131" t="s">
        <v>918</v>
      </c>
      <c r="I683" s="132" t="s">
        <v>49</v>
      </c>
      <c r="J683" s="147" t="s">
        <v>223</v>
      </c>
      <c r="K683" s="133">
        <v>23</v>
      </c>
      <c r="L683" s="134" t="str">
        <f>IF(ISERROR(VLOOKUP(K683,#REF!,2,FALSE))," ",VLOOKUP(K683,#REF!,2,FALSE))</f>
        <v xml:space="preserve"> </v>
      </c>
      <c r="M683" s="134" t="str">
        <f>IF(ISERROR(VLOOKUP(K683,#REF!,3,FALSE))," ",VLOOKUP(K683,#REF!,3,FALSE))</f>
        <v xml:space="preserve"> </v>
      </c>
      <c r="N683" s="135" t="s">
        <v>2601</v>
      </c>
      <c r="O683" s="136">
        <v>7</v>
      </c>
      <c r="P683" s="137" t="s">
        <v>2441</v>
      </c>
      <c r="Q683" s="138" t="s">
        <v>1370</v>
      </c>
      <c r="R683" s="137" t="s">
        <v>296</v>
      </c>
      <c r="S683" s="137" t="s">
        <v>79</v>
      </c>
      <c r="T683" s="139" t="s">
        <v>79</v>
      </c>
      <c r="U683" s="140" t="s">
        <v>79</v>
      </c>
      <c r="V683" s="165">
        <v>48196958</v>
      </c>
      <c r="W683" s="141">
        <v>0</v>
      </c>
      <c r="X683" s="142"/>
      <c r="Y683" s="148"/>
      <c r="Z683" s="260">
        <f t="shared" si="20"/>
        <v>48196958</v>
      </c>
      <c r="AA683" s="263">
        <v>0</v>
      </c>
      <c r="AB683" s="168">
        <v>44557</v>
      </c>
      <c r="AC683" s="168"/>
      <c r="AD683" s="168"/>
      <c r="AE683" s="143">
        <v>90</v>
      </c>
      <c r="AF683" s="143">
        <v>0</v>
      </c>
      <c r="AG683" s="170">
        <v>0</v>
      </c>
      <c r="AH683" s="171" t="s">
        <v>79</v>
      </c>
      <c r="AI683" s="169" t="s">
        <v>79</v>
      </c>
      <c r="AJ683" s="169" t="s">
        <v>79</v>
      </c>
      <c r="AK683" s="169" t="s">
        <v>79</v>
      </c>
      <c r="AL683" s="143" t="s">
        <v>79</v>
      </c>
      <c r="AM683" s="143" t="s">
        <v>2610</v>
      </c>
      <c r="AN683" s="143" t="s">
        <v>79</v>
      </c>
      <c r="AO683" s="143" t="s">
        <v>79</v>
      </c>
      <c r="AP683" s="144">
        <f t="shared" si="21"/>
        <v>0</v>
      </c>
      <c r="AQ683" s="35"/>
      <c r="AR683" s="35"/>
      <c r="AS683" s="35"/>
      <c r="AT683" s="35"/>
      <c r="AU683" s="35"/>
      <c r="AV683" s="35"/>
    </row>
    <row r="684" spans="1:48" s="145" customFormat="1" ht="27.95" customHeight="1" x14ac:dyDescent="0.25">
      <c r="A684" s="126" t="s">
        <v>1993</v>
      </c>
      <c r="B684" s="126">
        <v>2021</v>
      </c>
      <c r="C684" s="126" t="s">
        <v>3564</v>
      </c>
      <c r="D684" s="127" t="s">
        <v>3565</v>
      </c>
      <c r="E684" s="128" t="s">
        <v>40</v>
      </c>
      <c r="F684" s="129" t="s">
        <v>53</v>
      </c>
      <c r="G684" s="130" t="s">
        <v>58</v>
      </c>
      <c r="H684" s="131" t="s">
        <v>918</v>
      </c>
      <c r="I684" s="132" t="s">
        <v>49</v>
      </c>
      <c r="J684" s="147" t="s">
        <v>223</v>
      </c>
      <c r="K684" s="133">
        <v>37</v>
      </c>
      <c r="L684" s="134" t="str">
        <f>IF(ISERROR(VLOOKUP(K684,#REF!,2,FALSE))," ",VLOOKUP(K684,#REF!,2,FALSE))</f>
        <v xml:space="preserve"> </v>
      </c>
      <c r="M684" s="134" t="str">
        <f>IF(ISERROR(VLOOKUP(K684,#REF!,3,FALSE))," ",VLOOKUP(K684,#REF!,3,FALSE))</f>
        <v xml:space="preserve"> </v>
      </c>
      <c r="N684" s="135" t="s">
        <v>2603</v>
      </c>
      <c r="O684" s="136">
        <v>7</v>
      </c>
      <c r="P684" s="137" t="s">
        <v>2441</v>
      </c>
      <c r="Q684" s="138" t="s">
        <v>1370</v>
      </c>
      <c r="R684" s="137" t="s">
        <v>296</v>
      </c>
      <c r="S684" s="137" t="s">
        <v>79</v>
      </c>
      <c r="T684" s="139" t="s">
        <v>79</v>
      </c>
      <c r="U684" s="140" t="s">
        <v>79</v>
      </c>
      <c r="V684" s="165">
        <v>17400000</v>
      </c>
      <c r="W684" s="141">
        <v>0</v>
      </c>
      <c r="X684" s="142"/>
      <c r="Y684" s="148"/>
      <c r="Z684" s="260">
        <f t="shared" si="20"/>
        <v>17400000</v>
      </c>
      <c r="AA684" s="263">
        <v>0</v>
      </c>
      <c r="AB684" s="168">
        <v>44557</v>
      </c>
      <c r="AC684" s="168"/>
      <c r="AD684" s="168"/>
      <c r="AE684" s="143">
        <v>90</v>
      </c>
      <c r="AF684" s="143">
        <v>0</v>
      </c>
      <c r="AG684" s="170">
        <v>0</v>
      </c>
      <c r="AH684" s="171" t="s">
        <v>79</v>
      </c>
      <c r="AI684" s="169" t="s">
        <v>79</v>
      </c>
      <c r="AJ684" s="169" t="s">
        <v>79</v>
      </c>
      <c r="AK684" s="169" t="s">
        <v>79</v>
      </c>
      <c r="AL684" s="143" t="s">
        <v>79</v>
      </c>
      <c r="AM684" s="143" t="s">
        <v>2610</v>
      </c>
      <c r="AN684" s="143" t="s">
        <v>79</v>
      </c>
      <c r="AO684" s="143" t="s">
        <v>79</v>
      </c>
      <c r="AP684" s="144">
        <f t="shared" si="21"/>
        <v>0</v>
      </c>
      <c r="AQ684" s="35"/>
      <c r="AR684" s="35"/>
      <c r="AS684" s="35"/>
      <c r="AT684" s="35"/>
      <c r="AU684" s="35"/>
      <c r="AV684" s="35"/>
    </row>
    <row r="685" spans="1:48" s="145" customFormat="1" ht="27.95" customHeight="1" x14ac:dyDescent="0.25">
      <c r="A685" s="126" t="s">
        <v>1993</v>
      </c>
      <c r="B685" s="126">
        <v>2021</v>
      </c>
      <c r="C685" s="126" t="s">
        <v>3564</v>
      </c>
      <c r="D685" s="127" t="s">
        <v>3565</v>
      </c>
      <c r="E685" s="128" t="s">
        <v>40</v>
      </c>
      <c r="F685" s="129" t="s">
        <v>53</v>
      </c>
      <c r="G685" s="130" t="s">
        <v>58</v>
      </c>
      <c r="H685" s="131" t="s">
        <v>918</v>
      </c>
      <c r="I685" s="132" t="s">
        <v>49</v>
      </c>
      <c r="J685" s="147" t="s">
        <v>223</v>
      </c>
      <c r="K685" s="133">
        <v>24</v>
      </c>
      <c r="L685" s="134" t="str">
        <f>IF(ISERROR(VLOOKUP(K685,#REF!,2,FALSE))," ",VLOOKUP(K685,#REF!,2,FALSE))</f>
        <v xml:space="preserve"> </v>
      </c>
      <c r="M685" s="134" t="str">
        <f>IF(ISERROR(VLOOKUP(K685,#REF!,3,FALSE))," ",VLOOKUP(K685,#REF!,3,FALSE))</f>
        <v xml:space="preserve"> </v>
      </c>
      <c r="N685" s="135" t="s">
        <v>2596</v>
      </c>
      <c r="O685" s="136">
        <v>7</v>
      </c>
      <c r="P685" s="137" t="s">
        <v>2441</v>
      </c>
      <c r="Q685" s="138" t="s">
        <v>1370</v>
      </c>
      <c r="R685" s="137" t="s">
        <v>296</v>
      </c>
      <c r="S685" s="137" t="s">
        <v>79</v>
      </c>
      <c r="T685" s="139" t="s">
        <v>79</v>
      </c>
      <c r="U685" s="140" t="s">
        <v>79</v>
      </c>
      <c r="V685" s="165">
        <v>122058631</v>
      </c>
      <c r="W685" s="141">
        <v>0</v>
      </c>
      <c r="X685" s="142"/>
      <c r="Y685" s="148"/>
      <c r="Z685" s="260">
        <f t="shared" si="20"/>
        <v>122058631</v>
      </c>
      <c r="AA685" s="263">
        <v>0</v>
      </c>
      <c r="AB685" s="168">
        <v>44557</v>
      </c>
      <c r="AC685" s="168"/>
      <c r="AD685" s="168"/>
      <c r="AE685" s="143">
        <v>90</v>
      </c>
      <c r="AF685" s="143">
        <v>0</v>
      </c>
      <c r="AG685" s="170">
        <v>0</v>
      </c>
      <c r="AH685" s="171" t="s">
        <v>79</v>
      </c>
      <c r="AI685" s="169" t="s">
        <v>79</v>
      </c>
      <c r="AJ685" s="169" t="s">
        <v>79</v>
      </c>
      <c r="AK685" s="169" t="s">
        <v>79</v>
      </c>
      <c r="AL685" s="143" t="s">
        <v>79</v>
      </c>
      <c r="AM685" s="143" t="s">
        <v>2610</v>
      </c>
      <c r="AN685" s="143" t="s">
        <v>79</v>
      </c>
      <c r="AO685" s="143" t="s">
        <v>79</v>
      </c>
      <c r="AP685" s="144">
        <f t="shared" si="21"/>
        <v>0</v>
      </c>
      <c r="AQ685" s="35"/>
      <c r="AR685" s="35"/>
      <c r="AS685" s="35"/>
      <c r="AT685" s="35"/>
      <c r="AU685" s="35"/>
      <c r="AV685" s="35"/>
    </row>
    <row r="686" spans="1:48" s="145" customFormat="1" ht="27.95" customHeight="1" x14ac:dyDescent="0.25">
      <c r="A686" s="126" t="s">
        <v>1994</v>
      </c>
      <c r="B686" s="126">
        <v>2021</v>
      </c>
      <c r="C686" s="126" t="s">
        <v>3566</v>
      </c>
      <c r="D686" s="127" t="s">
        <v>3567</v>
      </c>
      <c r="E686" s="128" t="s">
        <v>52</v>
      </c>
      <c r="F686" s="129" t="s">
        <v>53</v>
      </c>
      <c r="G686" s="130" t="s">
        <v>62</v>
      </c>
      <c r="H686" s="131" t="s">
        <v>919</v>
      </c>
      <c r="I686" s="132" t="s">
        <v>49</v>
      </c>
      <c r="J686" s="147" t="s">
        <v>223</v>
      </c>
      <c r="K686" s="133">
        <v>45</v>
      </c>
      <c r="L686" s="134" t="str">
        <f>IF(ISERROR(VLOOKUP(K686,#REF!,2,FALSE))," ",VLOOKUP(K686,#REF!,2,FALSE))</f>
        <v xml:space="preserve"> </v>
      </c>
      <c r="M686" s="134" t="str">
        <f>IF(ISERROR(VLOOKUP(K686,#REF!,3,FALSE))," ",VLOOKUP(K686,#REF!,3,FALSE))</f>
        <v xml:space="preserve"> </v>
      </c>
      <c r="N686" s="135" t="s">
        <v>2594</v>
      </c>
      <c r="O686" s="136">
        <v>1</v>
      </c>
      <c r="P686" s="137" t="s">
        <v>2341</v>
      </c>
      <c r="Q686" s="138" t="s">
        <v>1268</v>
      </c>
      <c r="R686" s="137" t="s">
        <v>296</v>
      </c>
      <c r="S686" s="137" t="s">
        <v>79</v>
      </c>
      <c r="T686" s="139" t="s">
        <v>79</v>
      </c>
      <c r="U686" s="140" t="s">
        <v>79</v>
      </c>
      <c r="V686" s="165">
        <v>132579219</v>
      </c>
      <c r="W686" s="141">
        <v>0</v>
      </c>
      <c r="X686" s="142"/>
      <c r="Y686" s="148"/>
      <c r="Z686" s="260">
        <f t="shared" si="20"/>
        <v>132579219</v>
      </c>
      <c r="AA686" s="263">
        <v>0</v>
      </c>
      <c r="AB686" s="168">
        <v>44553</v>
      </c>
      <c r="AC686" s="168">
        <v>44572</v>
      </c>
      <c r="AD686" s="168">
        <v>44722</v>
      </c>
      <c r="AE686" s="143">
        <v>150</v>
      </c>
      <c r="AF686" s="143">
        <v>0</v>
      </c>
      <c r="AG686" s="170">
        <v>0</v>
      </c>
      <c r="AH686" s="171" t="s">
        <v>79</v>
      </c>
      <c r="AI686" s="169" t="s">
        <v>79</v>
      </c>
      <c r="AJ686" s="169" t="s">
        <v>79</v>
      </c>
      <c r="AK686" s="169" t="s">
        <v>79</v>
      </c>
      <c r="AL686" s="143" t="s">
        <v>79</v>
      </c>
      <c r="AM686" s="143" t="s">
        <v>2610</v>
      </c>
      <c r="AN686" s="143" t="s">
        <v>79</v>
      </c>
      <c r="AO686" s="143" t="s">
        <v>79</v>
      </c>
      <c r="AP686" s="144">
        <f t="shared" si="21"/>
        <v>0</v>
      </c>
      <c r="AQ686" s="35"/>
      <c r="AR686" s="35"/>
      <c r="AS686" s="35"/>
      <c r="AT686" s="35"/>
      <c r="AU686" s="35"/>
      <c r="AV686" s="35"/>
    </row>
    <row r="687" spans="1:48" s="145" customFormat="1" ht="27.95" customHeight="1" x14ac:dyDescent="0.25">
      <c r="A687" s="126" t="s">
        <v>1995</v>
      </c>
      <c r="B687" s="126">
        <v>2021</v>
      </c>
      <c r="C687" s="126" t="s">
        <v>3568</v>
      </c>
      <c r="D687" s="127" t="s">
        <v>3569</v>
      </c>
      <c r="E687" s="128" t="s">
        <v>52</v>
      </c>
      <c r="F687" s="129" t="s">
        <v>55</v>
      </c>
      <c r="G687" s="130" t="s">
        <v>79</v>
      </c>
      <c r="H687" s="131" t="s">
        <v>920</v>
      </c>
      <c r="I687" s="132" t="s">
        <v>49</v>
      </c>
      <c r="J687" s="147" t="s">
        <v>223</v>
      </c>
      <c r="K687" s="133">
        <v>6</v>
      </c>
      <c r="L687" s="134" t="str">
        <f>IF(ISERROR(VLOOKUP(K687,#REF!,2,FALSE))," ",VLOOKUP(K687,#REF!,2,FALSE))</f>
        <v xml:space="preserve"> </v>
      </c>
      <c r="M687" s="134" t="str">
        <f>IF(ISERROR(VLOOKUP(K687,#REF!,3,FALSE))," ",VLOOKUP(K687,#REF!,3,FALSE))</f>
        <v xml:space="preserve"> </v>
      </c>
      <c r="N687" s="135" t="s">
        <v>2580</v>
      </c>
      <c r="O687" s="136">
        <v>1</v>
      </c>
      <c r="P687" s="137" t="s">
        <v>2532</v>
      </c>
      <c r="Q687" s="138" t="s">
        <v>1461</v>
      </c>
      <c r="R687" s="137" t="s">
        <v>296</v>
      </c>
      <c r="S687" s="137" t="s">
        <v>79</v>
      </c>
      <c r="T687" s="139" t="s">
        <v>79</v>
      </c>
      <c r="U687" s="140" t="s">
        <v>79</v>
      </c>
      <c r="V687" s="165">
        <v>1011735934</v>
      </c>
      <c r="W687" s="141">
        <v>0</v>
      </c>
      <c r="X687" s="142"/>
      <c r="Y687" s="148"/>
      <c r="Z687" s="260">
        <f t="shared" si="20"/>
        <v>1011735934</v>
      </c>
      <c r="AA687" s="263">
        <v>0</v>
      </c>
      <c r="AB687" s="168">
        <v>44553</v>
      </c>
      <c r="AC687" s="168">
        <v>44585</v>
      </c>
      <c r="AD687" s="168">
        <v>44857</v>
      </c>
      <c r="AE687" s="143">
        <v>270</v>
      </c>
      <c r="AF687" s="143">
        <v>0</v>
      </c>
      <c r="AG687" s="170">
        <v>0</v>
      </c>
      <c r="AH687" s="171" t="s">
        <v>79</v>
      </c>
      <c r="AI687" s="169" t="s">
        <v>79</v>
      </c>
      <c r="AJ687" s="169" t="s">
        <v>79</v>
      </c>
      <c r="AK687" s="169" t="s">
        <v>79</v>
      </c>
      <c r="AL687" s="143" t="s">
        <v>79</v>
      </c>
      <c r="AM687" s="143" t="s">
        <v>2610</v>
      </c>
      <c r="AN687" s="143" t="s">
        <v>79</v>
      </c>
      <c r="AO687" s="143" t="s">
        <v>79</v>
      </c>
      <c r="AP687" s="144">
        <f t="shared" si="21"/>
        <v>0</v>
      </c>
      <c r="AQ687" s="35"/>
      <c r="AR687" s="35"/>
      <c r="AS687" s="35"/>
      <c r="AT687" s="35"/>
      <c r="AU687" s="35"/>
      <c r="AV687" s="35"/>
    </row>
    <row r="688" spans="1:48" s="145" customFormat="1" ht="27.95" customHeight="1" x14ac:dyDescent="0.25">
      <c r="A688" s="126" t="s">
        <v>1996</v>
      </c>
      <c r="B688" s="126">
        <v>2021</v>
      </c>
      <c r="C688" s="126" t="s">
        <v>3570</v>
      </c>
      <c r="D688" s="127" t="s">
        <v>3571</v>
      </c>
      <c r="E688" s="128" t="s">
        <v>40</v>
      </c>
      <c r="F688" s="129" t="s">
        <v>53</v>
      </c>
      <c r="G688" s="130" t="s">
        <v>62</v>
      </c>
      <c r="H688" s="131" t="s">
        <v>921</v>
      </c>
      <c r="I688" s="132" t="s">
        <v>49</v>
      </c>
      <c r="J688" s="147" t="s">
        <v>223</v>
      </c>
      <c r="K688" s="133">
        <v>54</v>
      </c>
      <c r="L688" s="134" t="str">
        <f>IF(ISERROR(VLOOKUP(K688,#REF!,2,FALSE))," ",VLOOKUP(K688,#REF!,2,FALSE))</f>
        <v xml:space="preserve"> </v>
      </c>
      <c r="M688" s="134" t="str">
        <f>IF(ISERROR(VLOOKUP(K688,#REF!,3,FALSE))," ",VLOOKUP(K688,#REF!,3,FALSE))</f>
        <v xml:space="preserve"> </v>
      </c>
      <c r="N688" s="135" t="s">
        <v>2605</v>
      </c>
      <c r="O688" s="136">
        <v>2</v>
      </c>
      <c r="P688" s="137" t="s">
        <v>2533</v>
      </c>
      <c r="Q688" s="138" t="s">
        <v>1462</v>
      </c>
      <c r="R688" s="137" t="s">
        <v>296</v>
      </c>
      <c r="S688" s="137" t="s">
        <v>79</v>
      </c>
      <c r="T688" s="139" t="s">
        <v>79</v>
      </c>
      <c r="U688" s="140" t="s">
        <v>79</v>
      </c>
      <c r="V688" s="165">
        <v>26337868</v>
      </c>
      <c r="W688" s="141">
        <v>0</v>
      </c>
      <c r="X688" s="142"/>
      <c r="Y688" s="148"/>
      <c r="Z688" s="260">
        <f t="shared" si="20"/>
        <v>26337868</v>
      </c>
      <c r="AA688" s="263">
        <v>0</v>
      </c>
      <c r="AB688" s="168">
        <v>44557</v>
      </c>
      <c r="AC688" s="168">
        <v>44601</v>
      </c>
      <c r="AD688" s="168">
        <v>44659</v>
      </c>
      <c r="AE688" s="143">
        <v>90</v>
      </c>
      <c r="AF688" s="143">
        <v>0</v>
      </c>
      <c r="AG688" s="170">
        <v>0</v>
      </c>
      <c r="AH688" s="171" t="s">
        <v>79</v>
      </c>
      <c r="AI688" s="169" t="s">
        <v>79</v>
      </c>
      <c r="AJ688" s="169" t="s">
        <v>79</v>
      </c>
      <c r="AK688" s="169" t="s">
        <v>79</v>
      </c>
      <c r="AL688" s="143" t="s">
        <v>79</v>
      </c>
      <c r="AM688" s="143" t="s">
        <v>2610</v>
      </c>
      <c r="AN688" s="143" t="s">
        <v>79</v>
      </c>
      <c r="AO688" s="143" t="s">
        <v>79</v>
      </c>
      <c r="AP688" s="144">
        <f t="shared" si="21"/>
        <v>0</v>
      </c>
      <c r="AQ688" s="35"/>
      <c r="AR688" s="35"/>
      <c r="AS688" s="35"/>
      <c r="AT688" s="35"/>
      <c r="AU688" s="35"/>
      <c r="AV688" s="35"/>
    </row>
    <row r="689" spans="1:48" s="145" customFormat="1" ht="43.5" customHeight="1" x14ac:dyDescent="0.25">
      <c r="A689" s="126" t="s">
        <v>1997</v>
      </c>
      <c r="B689" s="126">
        <v>2021</v>
      </c>
      <c r="C689" s="126" t="s">
        <v>3572</v>
      </c>
      <c r="D689" s="127" t="s">
        <v>3573</v>
      </c>
      <c r="E689" s="128" t="s">
        <v>43</v>
      </c>
      <c r="F689" s="129" t="s">
        <v>50</v>
      </c>
      <c r="G689" s="130" t="s">
        <v>79</v>
      </c>
      <c r="H689" s="131" t="s">
        <v>922</v>
      </c>
      <c r="I689" s="132" t="s">
        <v>49</v>
      </c>
      <c r="J689" s="147" t="s">
        <v>223</v>
      </c>
      <c r="K689" s="133">
        <v>20</v>
      </c>
      <c r="L689" s="134" t="str">
        <f>IF(ISERROR(VLOOKUP(K689,#REF!,2,FALSE))," ",VLOOKUP(K689,#REF!,2,FALSE))</f>
        <v xml:space="preserve"> </v>
      </c>
      <c r="M689" s="134" t="str">
        <f>IF(ISERROR(VLOOKUP(K689,#REF!,3,FALSE))," ",VLOOKUP(K689,#REF!,3,FALSE))</f>
        <v xml:space="preserve"> </v>
      </c>
      <c r="N689" s="135" t="s">
        <v>2584</v>
      </c>
      <c r="O689" s="136">
        <v>40</v>
      </c>
      <c r="P689" s="137" t="s">
        <v>2531</v>
      </c>
      <c r="Q689" s="138" t="s">
        <v>1460</v>
      </c>
      <c r="R689" s="137" t="s">
        <v>296</v>
      </c>
      <c r="S689" s="137" t="s">
        <v>79</v>
      </c>
      <c r="T689" s="139" t="s">
        <v>79</v>
      </c>
      <c r="U689" s="140" t="s">
        <v>79</v>
      </c>
      <c r="V689" s="166">
        <v>20956237</v>
      </c>
      <c r="W689" s="141">
        <v>0</v>
      </c>
      <c r="X689" s="142"/>
      <c r="Y689" s="148"/>
      <c r="Z689" s="260">
        <f t="shared" si="20"/>
        <v>20956237</v>
      </c>
      <c r="AA689" s="263">
        <v>0</v>
      </c>
      <c r="AB689" s="168">
        <v>44558</v>
      </c>
      <c r="AC689" s="168">
        <v>44560</v>
      </c>
      <c r="AD689" s="168">
        <v>44606</v>
      </c>
      <c r="AE689" s="143">
        <v>45</v>
      </c>
      <c r="AF689" s="143">
        <v>0</v>
      </c>
      <c r="AG689" s="170">
        <v>0</v>
      </c>
      <c r="AH689" s="171" t="s">
        <v>79</v>
      </c>
      <c r="AI689" s="169" t="s">
        <v>79</v>
      </c>
      <c r="AJ689" s="169" t="s">
        <v>79</v>
      </c>
      <c r="AK689" s="169" t="s">
        <v>79</v>
      </c>
      <c r="AL689" s="143" t="s">
        <v>79</v>
      </c>
      <c r="AM689" s="143" t="s">
        <v>2610</v>
      </c>
      <c r="AN689" s="143" t="s">
        <v>79</v>
      </c>
      <c r="AO689" s="143" t="s">
        <v>79</v>
      </c>
      <c r="AP689" s="144">
        <f t="shared" si="21"/>
        <v>0</v>
      </c>
      <c r="AQ689" s="35"/>
      <c r="AR689" s="35"/>
      <c r="AS689" s="35"/>
      <c r="AT689" s="35"/>
      <c r="AU689" s="35"/>
      <c r="AV689" s="35"/>
    </row>
    <row r="690" spans="1:48" s="145" customFormat="1" ht="27.95" customHeight="1" x14ac:dyDescent="0.25">
      <c r="A690" s="126" t="s">
        <v>1998</v>
      </c>
      <c r="B690" s="126">
        <v>2021</v>
      </c>
      <c r="C690" s="126" t="s">
        <v>3574</v>
      </c>
      <c r="D690" s="127" t="s">
        <v>3575</v>
      </c>
      <c r="E690" s="128" t="s">
        <v>46</v>
      </c>
      <c r="F690" s="129" t="s">
        <v>55</v>
      </c>
      <c r="G690" s="130" t="s">
        <v>79</v>
      </c>
      <c r="H690" s="131" t="s">
        <v>923</v>
      </c>
      <c r="I690" s="132" t="s">
        <v>49</v>
      </c>
      <c r="J690" s="147" t="s">
        <v>223</v>
      </c>
      <c r="K690" s="133">
        <v>49</v>
      </c>
      <c r="L690" s="134" t="str">
        <f>IF(ISERROR(VLOOKUP(K690,#REF!,2,FALSE))," ",VLOOKUP(K690,#REF!,2,FALSE))</f>
        <v xml:space="preserve"> </v>
      </c>
      <c r="M690" s="134" t="str">
        <f>IF(ISERROR(VLOOKUP(K690,#REF!,3,FALSE))," ",VLOOKUP(K690,#REF!,3,FALSE))</f>
        <v xml:space="preserve"> </v>
      </c>
      <c r="N690" s="135" t="s">
        <v>2565</v>
      </c>
      <c r="O690" s="136">
        <v>40</v>
      </c>
      <c r="P690" s="137" t="s">
        <v>2534</v>
      </c>
      <c r="Q690" s="138" t="s">
        <v>1463</v>
      </c>
      <c r="R690" s="137" t="s">
        <v>296</v>
      </c>
      <c r="S690" s="137" t="s">
        <v>79</v>
      </c>
      <c r="T690" s="139" t="s">
        <v>79</v>
      </c>
      <c r="U690" s="140" t="s">
        <v>79</v>
      </c>
      <c r="V690" s="165">
        <v>291081205</v>
      </c>
      <c r="W690" s="141">
        <v>0</v>
      </c>
      <c r="X690" s="142"/>
      <c r="Y690" s="148"/>
      <c r="Z690" s="260">
        <f t="shared" si="20"/>
        <v>291081205</v>
      </c>
      <c r="AA690" s="263">
        <v>0</v>
      </c>
      <c r="AB690" s="168">
        <v>44552</v>
      </c>
      <c r="AC690" s="168">
        <v>44596</v>
      </c>
      <c r="AD690" s="168">
        <v>44760</v>
      </c>
      <c r="AE690" s="143">
        <v>165</v>
      </c>
      <c r="AF690" s="143">
        <v>0</v>
      </c>
      <c r="AG690" s="170">
        <v>0</v>
      </c>
      <c r="AH690" s="171" t="s">
        <v>79</v>
      </c>
      <c r="AI690" s="169" t="s">
        <v>79</v>
      </c>
      <c r="AJ690" s="169" t="s">
        <v>79</v>
      </c>
      <c r="AK690" s="169" t="s">
        <v>79</v>
      </c>
      <c r="AL690" s="143" t="s">
        <v>79</v>
      </c>
      <c r="AM690" s="143" t="s">
        <v>2610</v>
      </c>
      <c r="AN690" s="143" t="s">
        <v>79</v>
      </c>
      <c r="AO690" s="143" t="s">
        <v>79</v>
      </c>
      <c r="AP690" s="144">
        <f t="shared" si="21"/>
        <v>0</v>
      </c>
      <c r="AQ690" s="35"/>
      <c r="AR690" s="35"/>
      <c r="AS690" s="35"/>
      <c r="AT690" s="35"/>
      <c r="AU690" s="35"/>
      <c r="AV690" s="35"/>
    </row>
    <row r="691" spans="1:48" s="145" customFormat="1" ht="27.95" customHeight="1" x14ac:dyDescent="0.25">
      <c r="A691" s="126" t="s">
        <v>1998</v>
      </c>
      <c r="B691" s="126">
        <v>2021</v>
      </c>
      <c r="C691" s="126" t="s">
        <v>3574</v>
      </c>
      <c r="D691" s="127" t="s">
        <v>3575</v>
      </c>
      <c r="E691" s="128" t="s">
        <v>46</v>
      </c>
      <c r="F691" s="129" t="s">
        <v>55</v>
      </c>
      <c r="G691" s="130" t="s">
        <v>79</v>
      </c>
      <c r="H691" s="131" t="s">
        <v>923</v>
      </c>
      <c r="I691" s="132" t="s">
        <v>49</v>
      </c>
      <c r="J691" s="147" t="s">
        <v>223</v>
      </c>
      <c r="K691" s="133">
        <v>49</v>
      </c>
      <c r="L691" s="134" t="str">
        <f>IF(ISERROR(VLOOKUP(K691,#REF!,2,FALSE))," ",VLOOKUP(K691,#REF!,2,FALSE))</f>
        <v xml:space="preserve"> </v>
      </c>
      <c r="M691" s="134" t="str">
        <f>IF(ISERROR(VLOOKUP(K691,#REF!,3,FALSE))," ",VLOOKUP(K691,#REF!,3,FALSE))</f>
        <v xml:space="preserve"> </v>
      </c>
      <c r="N691" s="135" t="s">
        <v>2565</v>
      </c>
      <c r="O691" s="136">
        <v>40</v>
      </c>
      <c r="P691" s="137" t="s">
        <v>2534</v>
      </c>
      <c r="Q691" s="138" t="s">
        <v>1463</v>
      </c>
      <c r="R691" s="137" t="s">
        <v>296</v>
      </c>
      <c r="S691" s="137" t="s">
        <v>79</v>
      </c>
      <c r="T691" s="139" t="s">
        <v>79</v>
      </c>
      <c r="U691" s="140" t="s">
        <v>79</v>
      </c>
      <c r="V691" s="165">
        <v>3411257000</v>
      </c>
      <c r="W691" s="141">
        <v>0</v>
      </c>
      <c r="X691" s="142"/>
      <c r="Y691" s="148"/>
      <c r="Z691" s="260">
        <f t="shared" si="20"/>
        <v>3411257000</v>
      </c>
      <c r="AA691" s="263">
        <v>0</v>
      </c>
      <c r="AB691" s="168">
        <v>44552</v>
      </c>
      <c r="AC691" s="168">
        <v>44596</v>
      </c>
      <c r="AD691" s="168">
        <v>44760</v>
      </c>
      <c r="AE691" s="143">
        <v>165</v>
      </c>
      <c r="AF691" s="143">
        <v>0</v>
      </c>
      <c r="AG691" s="170">
        <v>0</v>
      </c>
      <c r="AH691" s="171" t="s">
        <v>79</v>
      </c>
      <c r="AI691" s="169" t="s">
        <v>79</v>
      </c>
      <c r="AJ691" s="169" t="s">
        <v>79</v>
      </c>
      <c r="AK691" s="169" t="s">
        <v>79</v>
      </c>
      <c r="AL691" s="143" t="s">
        <v>79</v>
      </c>
      <c r="AM691" s="143" t="s">
        <v>2610</v>
      </c>
      <c r="AN691" s="143" t="s">
        <v>79</v>
      </c>
      <c r="AO691" s="143" t="s">
        <v>79</v>
      </c>
      <c r="AP691" s="144">
        <f t="shared" si="21"/>
        <v>0</v>
      </c>
      <c r="AQ691" s="35"/>
      <c r="AR691" s="35"/>
      <c r="AS691" s="35"/>
      <c r="AT691" s="35"/>
      <c r="AU691" s="35"/>
      <c r="AV691" s="35"/>
    </row>
    <row r="692" spans="1:48" s="145" customFormat="1" ht="27.95" customHeight="1" x14ac:dyDescent="0.25">
      <c r="A692" s="126" t="s">
        <v>1998</v>
      </c>
      <c r="B692" s="126">
        <v>2021</v>
      </c>
      <c r="C692" s="126" t="s">
        <v>3574</v>
      </c>
      <c r="D692" s="127" t="s">
        <v>3575</v>
      </c>
      <c r="E692" s="128" t="s">
        <v>46</v>
      </c>
      <c r="F692" s="129" t="s">
        <v>55</v>
      </c>
      <c r="G692" s="130" t="s">
        <v>79</v>
      </c>
      <c r="H692" s="131" t="s">
        <v>923</v>
      </c>
      <c r="I692" s="132" t="s">
        <v>49</v>
      </c>
      <c r="J692" s="147" t="s">
        <v>223</v>
      </c>
      <c r="K692" s="133">
        <v>49</v>
      </c>
      <c r="L692" s="134" t="str">
        <f>IF(ISERROR(VLOOKUP(K692,#REF!,2,FALSE))," ",VLOOKUP(K692,#REF!,2,FALSE))</f>
        <v xml:space="preserve"> </v>
      </c>
      <c r="M692" s="134" t="str">
        <f>IF(ISERROR(VLOOKUP(K692,#REF!,3,FALSE))," ",VLOOKUP(K692,#REF!,3,FALSE))</f>
        <v xml:space="preserve"> </v>
      </c>
      <c r="N692" s="135" t="s">
        <v>2565</v>
      </c>
      <c r="O692" s="136">
        <v>49</v>
      </c>
      <c r="P692" s="137" t="s">
        <v>2534</v>
      </c>
      <c r="Q692" s="138" t="s">
        <v>1463</v>
      </c>
      <c r="R692" s="137" t="s">
        <v>296</v>
      </c>
      <c r="S692" s="137" t="s">
        <v>79</v>
      </c>
      <c r="T692" s="139" t="s">
        <v>79</v>
      </c>
      <c r="U692" s="140" t="s">
        <v>79</v>
      </c>
      <c r="V692" s="165">
        <v>1050000000</v>
      </c>
      <c r="W692" s="141">
        <v>0</v>
      </c>
      <c r="X692" s="142"/>
      <c r="Y692" s="148"/>
      <c r="Z692" s="260">
        <f t="shared" si="20"/>
        <v>1050000000</v>
      </c>
      <c r="AA692" s="263">
        <v>0</v>
      </c>
      <c r="AB692" s="168">
        <v>44552</v>
      </c>
      <c r="AC692" s="168">
        <v>44596</v>
      </c>
      <c r="AD692" s="168">
        <v>44760</v>
      </c>
      <c r="AE692" s="143">
        <v>165</v>
      </c>
      <c r="AF692" s="143">
        <v>0</v>
      </c>
      <c r="AG692" s="170">
        <v>0</v>
      </c>
      <c r="AH692" s="171" t="s">
        <v>79</v>
      </c>
      <c r="AI692" s="169" t="s">
        <v>79</v>
      </c>
      <c r="AJ692" s="169" t="s">
        <v>79</v>
      </c>
      <c r="AK692" s="169" t="s">
        <v>79</v>
      </c>
      <c r="AL692" s="143" t="s">
        <v>79</v>
      </c>
      <c r="AM692" s="143" t="s">
        <v>2610</v>
      </c>
      <c r="AN692" s="143" t="s">
        <v>79</v>
      </c>
      <c r="AO692" s="143" t="s">
        <v>79</v>
      </c>
      <c r="AP692" s="144">
        <f t="shared" si="21"/>
        <v>0</v>
      </c>
      <c r="AQ692" s="35"/>
      <c r="AR692" s="35"/>
      <c r="AS692" s="35"/>
      <c r="AT692" s="35"/>
      <c r="AU692" s="35"/>
      <c r="AV692" s="35"/>
    </row>
    <row r="693" spans="1:48" s="145" customFormat="1" ht="27.95" customHeight="1" x14ac:dyDescent="0.25">
      <c r="A693" s="126" t="s">
        <v>1999</v>
      </c>
      <c r="B693" s="126">
        <v>2021</v>
      </c>
      <c r="C693" s="126" t="s">
        <v>3576</v>
      </c>
      <c r="D693" s="127" t="s">
        <v>3577</v>
      </c>
      <c r="E693" s="128" t="s">
        <v>46</v>
      </c>
      <c r="F693" s="129" t="s">
        <v>55</v>
      </c>
      <c r="G693" s="130" t="s">
        <v>79</v>
      </c>
      <c r="H693" s="131" t="s">
        <v>924</v>
      </c>
      <c r="I693" s="132" t="s">
        <v>49</v>
      </c>
      <c r="J693" s="147" t="s">
        <v>223</v>
      </c>
      <c r="K693" s="133">
        <v>55</v>
      </c>
      <c r="L693" s="134" t="str">
        <f>IF(ISERROR(VLOOKUP(K693,#REF!,2,FALSE))," ",VLOOKUP(K693,#REF!,2,FALSE))</f>
        <v xml:space="preserve"> </v>
      </c>
      <c r="M693" s="134" t="str">
        <f>IF(ISERROR(VLOOKUP(K693,#REF!,3,FALSE))," ",VLOOKUP(K693,#REF!,3,FALSE))</f>
        <v xml:space="preserve"> </v>
      </c>
      <c r="N693" s="135" t="s">
        <v>2572</v>
      </c>
      <c r="O693" s="136">
        <v>49</v>
      </c>
      <c r="P693" s="137" t="s">
        <v>2535</v>
      </c>
      <c r="Q693" s="138" t="s">
        <v>1464</v>
      </c>
      <c r="R693" s="137" t="s">
        <v>296</v>
      </c>
      <c r="S693" s="137" t="s">
        <v>79</v>
      </c>
      <c r="T693" s="139" t="s">
        <v>79</v>
      </c>
      <c r="U693" s="140" t="s">
        <v>79</v>
      </c>
      <c r="V693" s="165">
        <v>310022730</v>
      </c>
      <c r="W693" s="141">
        <v>0</v>
      </c>
      <c r="X693" s="142"/>
      <c r="Y693" s="148"/>
      <c r="Z693" s="260">
        <f t="shared" si="20"/>
        <v>310022730</v>
      </c>
      <c r="AA693" s="263">
        <v>0</v>
      </c>
      <c r="AB693" s="168">
        <v>44553</v>
      </c>
      <c r="AC693" s="168">
        <v>44581</v>
      </c>
      <c r="AD693" s="168">
        <v>44700</v>
      </c>
      <c r="AE693" s="143">
        <v>120</v>
      </c>
      <c r="AF693" s="143">
        <v>0</v>
      </c>
      <c r="AG693" s="170">
        <v>0</v>
      </c>
      <c r="AH693" s="171" t="s">
        <v>79</v>
      </c>
      <c r="AI693" s="169" t="s">
        <v>79</v>
      </c>
      <c r="AJ693" s="169" t="s">
        <v>79</v>
      </c>
      <c r="AK693" s="169" t="s">
        <v>79</v>
      </c>
      <c r="AL693" s="143" t="s">
        <v>79</v>
      </c>
      <c r="AM693" s="143" t="s">
        <v>2610</v>
      </c>
      <c r="AN693" s="143" t="s">
        <v>79</v>
      </c>
      <c r="AO693" s="143" t="s">
        <v>79</v>
      </c>
      <c r="AP693" s="144">
        <f t="shared" si="21"/>
        <v>0</v>
      </c>
      <c r="AQ693" s="35"/>
      <c r="AR693" s="35"/>
      <c r="AS693" s="35"/>
      <c r="AT693" s="35"/>
      <c r="AU693" s="35"/>
      <c r="AV693" s="35"/>
    </row>
    <row r="694" spans="1:48" s="145" customFormat="1" ht="27.95" customHeight="1" x14ac:dyDescent="0.25">
      <c r="A694" s="126" t="s">
        <v>1999</v>
      </c>
      <c r="B694" s="126">
        <v>2021</v>
      </c>
      <c r="C694" s="126" t="s">
        <v>3576</v>
      </c>
      <c r="D694" s="127" t="s">
        <v>3577</v>
      </c>
      <c r="E694" s="128" t="s">
        <v>46</v>
      </c>
      <c r="F694" s="129" t="s">
        <v>55</v>
      </c>
      <c r="G694" s="130" t="s">
        <v>79</v>
      </c>
      <c r="H694" s="131" t="s">
        <v>924</v>
      </c>
      <c r="I694" s="132" t="s">
        <v>49</v>
      </c>
      <c r="J694" s="147" t="s">
        <v>223</v>
      </c>
      <c r="K694" s="133">
        <v>57</v>
      </c>
      <c r="L694" s="134" t="str">
        <f>IF(ISERROR(VLOOKUP(K694,#REF!,2,FALSE))," ",VLOOKUP(K694,#REF!,2,FALSE))</f>
        <v xml:space="preserve"> </v>
      </c>
      <c r="M694" s="134" t="str">
        <f>IF(ISERROR(VLOOKUP(K694,#REF!,3,FALSE))," ",VLOOKUP(K694,#REF!,3,FALSE))</f>
        <v xml:space="preserve"> </v>
      </c>
      <c r="N694" s="135" t="s">
        <v>2553</v>
      </c>
      <c r="O694" s="136"/>
      <c r="P694" s="137" t="s">
        <v>2535</v>
      </c>
      <c r="Q694" s="138" t="s">
        <v>1464</v>
      </c>
      <c r="R694" s="137" t="s">
        <v>296</v>
      </c>
      <c r="S694" s="137" t="s">
        <v>79</v>
      </c>
      <c r="T694" s="139" t="s">
        <v>79</v>
      </c>
      <c r="U694" s="140" t="s">
        <v>79</v>
      </c>
      <c r="V694" s="165">
        <v>143217229</v>
      </c>
      <c r="W694" s="141">
        <v>0</v>
      </c>
      <c r="X694" s="142"/>
      <c r="Y694" s="148"/>
      <c r="Z694" s="260">
        <f t="shared" si="20"/>
        <v>143217229</v>
      </c>
      <c r="AA694" s="263">
        <v>0</v>
      </c>
      <c r="AB694" s="168">
        <v>44553</v>
      </c>
      <c r="AC694" s="168">
        <v>44581</v>
      </c>
      <c r="AD694" s="168">
        <v>44700</v>
      </c>
      <c r="AE694" s="143">
        <v>120</v>
      </c>
      <c r="AF694" s="143">
        <v>0</v>
      </c>
      <c r="AG694" s="170">
        <v>0</v>
      </c>
      <c r="AH694" s="171" t="s">
        <v>79</v>
      </c>
      <c r="AI694" s="169" t="s">
        <v>79</v>
      </c>
      <c r="AJ694" s="169" t="s">
        <v>79</v>
      </c>
      <c r="AK694" s="169" t="s">
        <v>79</v>
      </c>
      <c r="AL694" s="143" t="s">
        <v>79</v>
      </c>
      <c r="AM694" s="143" t="s">
        <v>2610</v>
      </c>
      <c r="AN694" s="143" t="s">
        <v>79</v>
      </c>
      <c r="AO694" s="143" t="s">
        <v>79</v>
      </c>
      <c r="AP694" s="144">
        <f t="shared" si="21"/>
        <v>0</v>
      </c>
      <c r="AQ694" s="35"/>
      <c r="AR694" s="35"/>
      <c r="AS694" s="35"/>
      <c r="AT694" s="35"/>
      <c r="AU694" s="35"/>
      <c r="AV694" s="35"/>
    </row>
    <row r="695" spans="1:48" s="145" customFormat="1" ht="39.75" customHeight="1" x14ac:dyDescent="0.25">
      <c r="A695" s="126" t="s">
        <v>2000</v>
      </c>
      <c r="B695" s="126">
        <v>2021</v>
      </c>
      <c r="C695" s="126" t="s">
        <v>3578</v>
      </c>
      <c r="D695" s="127" t="s">
        <v>3579</v>
      </c>
      <c r="E695" s="128" t="s">
        <v>52</v>
      </c>
      <c r="F695" s="129" t="s">
        <v>27</v>
      </c>
      <c r="G695" s="130" t="s">
        <v>74</v>
      </c>
      <c r="H695" s="131" t="s">
        <v>925</v>
      </c>
      <c r="I695" s="132" t="s">
        <v>49</v>
      </c>
      <c r="J695" s="147" t="s">
        <v>223</v>
      </c>
      <c r="K695" s="133">
        <v>55</v>
      </c>
      <c r="L695" s="134" t="str">
        <f>IF(ISERROR(VLOOKUP(K695,#REF!,2,FALSE))," ",VLOOKUP(K695,#REF!,2,FALSE))</f>
        <v xml:space="preserve"> </v>
      </c>
      <c r="M695" s="134" t="str">
        <f>IF(ISERROR(VLOOKUP(K695,#REF!,3,FALSE))," ",VLOOKUP(K695,#REF!,3,FALSE))</f>
        <v xml:space="preserve"> </v>
      </c>
      <c r="N695" s="135" t="s">
        <v>2572</v>
      </c>
      <c r="O695" s="136">
        <v>36</v>
      </c>
      <c r="P695" s="137" t="s">
        <v>2536</v>
      </c>
      <c r="Q695" s="138" t="s">
        <v>1465</v>
      </c>
      <c r="R695" s="137" t="s">
        <v>296</v>
      </c>
      <c r="S695" s="137" t="s">
        <v>79</v>
      </c>
      <c r="T695" s="139" t="s">
        <v>79</v>
      </c>
      <c r="U695" s="140" t="s">
        <v>79</v>
      </c>
      <c r="V695" s="165">
        <v>107985000</v>
      </c>
      <c r="W695" s="141">
        <v>0</v>
      </c>
      <c r="X695" s="142"/>
      <c r="Y695" s="148"/>
      <c r="Z695" s="260">
        <f t="shared" si="20"/>
        <v>107985000</v>
      </c>
      <c r="AA695" s="263">
        <v>0</v>
      </c>
      <c r="AB695" s="168">
        <v>44560</v>
      </c>
      <c r="AC695" s="168">
        <v>44560</v>
      </c>
      <c r="AD695" s="168">
        <v>44650</v>
      </c>
      <c r="AE695" s="143">
        <v>90</v>
      </c>
      <c r="AF695" s="143">
        <v>0</v>
      </c>
      <c r="AG695" s="170">
        <v>0</v>
      </c>
      <c r="AH695" s="171" t="s">
        <v>79</v>
      </c>
      <c r="AI695" s="169" t="s">
        <v>79</v>
      </c>
      <c r="AJ695" s="169" t="s">
        <v>79</v>
      </c>
      <c r="AK695" s="169" t="s">
        <v>79</v>
      </c>
      <c r="AL695" s="143" t="s">
        <v>79</v>
      </c>
      <c r="AM695" s="143" t="s">
        <v>2610</v>
      </c>
      <c r="AN695" s="143" t="s">
        <v>79</v>
      </c>
      <c r="AO695" s="143" t="s">
        <v>79</v>
      </c>
      <c r="AP695" s="144">
        <f t="shared" si="21"/>
        <v>0</v>
      </c>
      <c r="AQ695" s="35"/>
      <c r="AR695" s="35"/>
      <c r="AS695" s="35"/>
      <c r="AT695" s="35"/>
      <c r="AU695" s="35"/>
      <c r="AV695" s="35"/>
    </row>
    <row r="696" spans="1:48" s="145" customFormat="1" ht="27.95" customHeight="1" x14ac:dyDescent="0.25">
      <c r="A696" s="126" t="s">
        <v>2001</v>
      </c>
      <c r="B696" s="126">
        <v>2021</v>
      </c>
      <c r="C696" s="126" t="s">
        <v>3580</v>
      </c>
      <c r="D696" s="127" t="s">
        <v>3581</v>
      </c>
      <c r="E696" s="192" t="s">
        <v>35</v>
      </c>
      <c r="F696" s="193" t="s">
        <v>47</v>
      </c>
      <c r="G696" s="130" t="s">
        <v>79</v>
      </c>
      <c r="H696" s="131" t="s">
        <v>926</v>
      </c>
      <c r="I696" s="132" t="s">
        <v>49</v>
      </c>
      <c r="J696" s="147" t="s">
        <v>223</v>
      </c>
      <c r="K696" s="133">
        <v>49</v>
      </c>
      <c r="L696" s="134" t="str">
        <f>IF(ISERROR(VLOOKUP(K696,#REF!,2,FALSE))," ",VLOOKUP(K696,#REF!,2,FALSE))</f>
        <v xml:space="preserve"> </v>
      </c>
      <c r="M696" s="134" t="str">
        <f>IF(ISERROR(VLOOKUP(K696,#REF!,3,FALSE))," ",VLOOKUP(K696,#REF!,3,FALSE))</f>
        <v xml:space="preserve"> </v>
      </c>
      <c r="N696" s="135" t="s">
        <v>2565</v>
      </c>
      <c r="O696" s="136">
        <v>13</v>
      </c>
      <c r="P696" s="137" t="s">
        <v>2537</v>
      </c>
      <c r="Q696" s="138" t="s">
        <v>1466</v>
      </c>
      <c r="R696" s="137" t="s">
        <v>296</v>
      </c>
      <c r="S696" s="137" t="s">
        <v>79</v>
      </c>
      <c r="T696" s="139" t="s">
        <v>79</v>
      </c>
      <c r="U696" s="140" t="s">
        <v>79</v>
      </c>
      <c r="V696" s="165">
        <v>347661795</v>
      </c>
      <c r="W696" s="141">
        <v>0</v>
      </c>
      <c r="X696" s="142"/>
      <c r="Y696" s="148"/>
      <c r="Z696" s="260">
        <f t="shared" si="20"/>
        <v>347661795</v>
      </c>
      <c r="AA696" s="263">
        <v>0</v>
      </c>
      <c r="AB696" s="168">
        <v>44558</v>
      </c>
      <c r="AC696" s="168">
        <v>44596</v>
      </c>
      <c r="AD696" s="168">
        <v>44760</v>
      </c>
      <c r="AE696" s="143">
        <v>165</v>
      </c>
      <c r="AF696" s="143">
        <v>0</v>
      </c>
      <c r="AG696" s="170">
        <v>0</v>
      </c>
      <c r="AH696" s="171" t="s">
        <v>79</v>
      </c>
      <c r="AI696" s="169" t="s">
        <v>79</v>
      </c>
      <c r="AJ696" s="169" t="s">
        <v>79</v>
      </c>
      <c r="AK696" s="169" t="s">
        <v>79</v>
      </c>
      <c r="AL696" s="143" t="s">
        <v>79</v>
      </c>
      <c r="AM696" s="143" t="s">
        <v>2610</v>
      </c>
      <c r="AN696" s="143" t="s">
        <v>79</v>
      </c>
      <c r="AO696" s="143" t="s">
        <v>79</v>
      </c>
      <c r="AP696" s="144">
        <f t="shared" si="21"/>
        <v>0</v>
      </c>
      <c r="AQ696" s="35"/>
      <c r="AR696" s="35"/>
      <c r="AS696" s="35"/>
      <c r="AT696" s="35"/>
      <c r="AU696" s="35"/>
      <c r="AV696" s="35"/>
    </row>
    <row r="697" spans="1:48" s="145" customFormat="1" ht="27.95" customHeight="1" x14ac:dyDescent="0.25">
      <c r="A697" s="126" t="s">
        <v>2002</v>
      </c>
      <c r="B697" s="126">
        <v>2021</v>
      </c>
      <c r="C697" s="126" t="s">
        <v>3582</v>
      </c>
      <c r="D697" s="127" t="s">
        <v>3583</v>
      </c>
      <c r="E697" s="192" t="s">
        <v>35</v>
      </c>
      <c r="F697" s="193" t="s">
        <v>47</v>
      </c>
      <c r="G697" s="130" t="s">
        <v>79</v>
      </c>
      <c r="H697" s="131" t="s">
        <v>927</v>
      </c>
      <c r="I697" s="132" t="s">
        <v>49</v>
      </c>
      <c r="J697" s="147" t="s">
        <v>223</v>
      </c>
      <c r="K697" s="133">
        <v>55</v>
      </c>
      <c r="L697" s="134" t="str">
        <f>IF(ISERROR(VLOOKUP(K697,#REF!,2,FALSE))," ",VLOOKUP(K697,#REF!,2,FALSE))</f>
        <v xml:space="preserve"> </v>
      </c>
      <c r="M697" s="134" t="str">
        <f>IF(ISERROR(VLOOKUP(K697,#REF!,3,FALSE))," ",VLOOKUP(K697,#REF!,3,FALSE))</f>
        <v xml:space="preserve"> </v>
      </c>
      <c r="N697" s="135" t="s">
        <v>2572</v>
      </c>
      <c r="O697" s="136">
        <v>13</v>
      </c>
      <c r="P697" s="137" t="s">
        <v>2538</v>
      </c>
      <c r="Q697" s="138" t="s">
        <v>1467</v>
      </c>
      <c r="R697" s="137" t="s">
        <v>296</v>
      </c>
      <c r="S697" s="137" t="s">
        <v>3655</v>
      </c>
      <c r="T697" s="139" t="s">
        <v>3656</v>
      </c>
      <c r="U697" s="140" t="s">
        <v>3657</v>
      </c>
      <c r="V697" s="165">
        <v>41430396</v>
      </c>
      <c r="W697" s="141">
        <v>0</v>
      </c>
      <c r="X697" s="142"/>
      <c r="Y697" s="148"/>
      <c r="Z697" s="260">
        <f t="shared" si="20"/>
        <v>41430396</v>
      </c>
      <c r="AA697" s="263">
        <v>0</v>
      </c>
      <c r="AB697" s="168">
        <v>44558</v>
      </c>
      <c r="AC697" s="168">
        <v>44582</v>
      </c>
      <c r="AD697" s="168">
        <v>44671</v>
      </c>
      <c r="AE697" s="143">
        <v>120</v>
      </c>
      <c r="AF697" s="143">
        <v>0</v>
      </c>
      <c r="AG697" s="170">
        <v>0</v>
      </c>
      <c r="AH697" s="171" t="s">
        <v>79</v>
      </c>
      <c r="AI697" s="169" t="s">
        <v>79</v>
      </c>
      <c r="AJ697" s="169" t="s">
        <v>79</v>
      </c>
      <c r="AK697" s="169" t="s">
        <v>79</v>
      </c>
      <c r="AL697" s="143" t="s">
        <v>79</v>
      </c>
      <c r="AM697" s="143" t="s">
        <v>2610</v>
      </c>
      <c r="AN697" s="143" t="s">
        <v>79</v>
      </c>
      <c r="AO697" s="143" t="s">
        <v>79</v>
      </c>
      <c r="AP697" s="144">
        <f t="shared" si="21"/>
        <v>0</v>
      </c>
      <c r="AQ697" s="35"/>
      <c r="AR697" s="35"/>
      <c r="AS697" s="35"/>
      <c r="AT697" s="35"/>
      <c r="AU697" s="35"/>
      <c r="AV697" s="35"/>
    </row>
    <row r="698" spans="1:48" s="145" customFormat="1" ht="27.95" customHeight="1" x14ac:dyDescent="0.25">
      <c r="A698" s="126" t="s">
        <v>2002</v>
      </c>
      <c r="B698" s="126">
        <v>2021</v>
      </c>
      <c r="C698" s="126" t="s">
        <v>3582</v>
      </c>
      <c r="D698" s="127" t="s">
        <v>3583</v>
      </c>
      <c r="E698" s="192" t="s">
        <v>35</v>
      </c>
      <c r="F698" s="193" t="s">
        <v>47</v>
      </c>
      <c r="G698" s="130" t="s">
        <v>79</v>
      </c>
      <c r="H698" s="131" t="s">
        <v>927</v>
      </c>
      <c r="I698" s="132" t="s">
        <v>49</v>
      </c>
      <c r="J698" s="147" t="s">
        <v>223</v>
      </c>
      <c r="K698" s="133">
        <v>57</v>
      </c>
      <c r="L698" s="134" t="str">
        <f>IF(ISERROR(VLOOKUP(K698,#REF!,2,FALSE))," ",VLOOKUP(K698,#REF!,2,FALSE))</f>
        <v xml:space="preserve"> </v>
      </c>
      <c r="M698" s="134" t="str">
        <f>IF(ISERROR(VLOOKUP(K698,#REF!,3,FALSE))," ",VLOOKUP(K698,#REF!,3,FALSE))</f>
        <v xml:space="preserve"> </v>
      </c>
      <c r="N698" s="135" t="s">
        <v>2553</v>
      </c>
      <c r="O698" s="136">
        <v>13</v>
      </c>
      <c r="P698" s="137" t="s">
        <v>2538</v>
      </c>
      <c r="Q698" s="138" t="s">
        <v>1467</v>
      </c>
      <c r="R698" s="137" t="s">
        <v>296</v>
      </c>
      <c r="S698" s="137" t="s">
        <v>3655</v>
      </c>
      <c r="T698" s="139" t="s">
        <v>3656</v>
      </c>
      <c r="U698" s="140" t="s">
        <v>3657</v>
      </c>
      <c r="V698" s="165">
        <v>19139069</v>
      </c>
      <c r="W698" s="141">
        <v>0</v>
      </c>
      <c r="X698" s="142"/>
      <c r="Y698" s="148"/>
      <c r="Z698" s="260">
        <f t="shared" si="20"/>
        <v>19139069</v>
      </c>
      <c r="AA698" s="263">
        <v>0</v>
      </c>
      <c r="AB698" s="168">
        <v>44558</v>
      </c>
      <c r="AC698" s="168">
        <v>44582</v>
      </c>
      <c r="AD698" s="168">
        <v>44671</v>
      </c>
      <c r="AE698" s="143">
        <v>120</v>
      </c>
      <c r="AF698" s="143">
        <v>0</v>
      </c>
      <c r="AG698" s="170">
        <v>0</v>
      </c>
      <c r="AH698" s="171" t="s">
        <v>79</v>
      </c>
      <c r="AI698" s="169" t="s">
        <v>79</v>
      </c>
      <c r="AJ698" s="169" t="s">
        <v>79</v>
      </c>
      <c r="AK698" s="169" t="s">
        <v>79</v>
      </c>
      <c r="AL698" s="143" t="s">
        <v>79</v>
      </c>
      <c r="AM698" s="143" t="s">
        <v>2610</v>
      </c>
      <c r="AN698" s="143" t="s">
        <v>79</v>
      </c>
      <c r="AO698" s="143" t="s">
        <v>79</v>
      </c>
      <c r="AP698" s="144">
        <f t="shared" si="21"/>
        <v>0</v>
      </c>
      <c r="AQ698" s="35"/>
      <c r="AR698" s="35"/>
      <c r="AS698" s="35"/>
      <c r="AT698" s="35"/>
      <c r="AU698" s="35"/>
      <c r="AV698" s="35"/>
    </row>
    <row r="699" spans="1:48" s="145" customFormat="1" ht="27.95" customHeight="1" x14ac:dyDescent="0.25">
      <c r="A699" s="126" t="s">
        <v>2003</v>
      </c>
      <c r="B699" s="126">
        <v>2020</v>
      </c>
      <c r="C699" s="126" t="s">
        <v>3647</v>
      </c>
      <c r="D699" s="127" t="s">
        <v>3648</v>
      </c>
      <c r="E699" s="128" t="s">
        <v>52</v>
      </c>
      <c r="F699" s="129" t="s">
        <v>53</v>
      </c>
      <c r="G699" s="130" t="s">
        <v>60</v>
      </c>
      <c r="H699" s="131" t="s">
        <v>928</v>
      </c>
      <c r="I699" s="132" t="s">
        <v>48</v>
      </c>
      <c r="J699" s="173" t="s">
        <v>223</v>
      </c>
      <c r="K699" s="133" t="s">
        <v>79</v>
      </c>
      <c r="L699" s="134" t="str">
        <f>IF(ISERROR(VLOOKUP(K699,#REF!,2,FALSE))," ",VLOOKUP(K699,#REF!,2,FALSE))</f>
        <v xml:space="preserve"> </v>
      </c>
      <c r="M699" s="134" t="str">
        <f>IF(ISERROR(VLOOKUP(K699,#REF!,3,FALSE))," ",VLOOKUP(K699,#REF!,3,FALSE))</f>
        <v xml:space="preserve"> </v>
      </c>
      <c r="N699" s="135" t="s">
        <v>2607</v>
      </c>
      <c r="O699" s="179">
        <v>1</v>
      </c>
      <c r="P699" s="137" t="s">
        <v>2539</v>
      </c>
      <c r="Q699" s="138" t="s">
        <v>1468</v>
      </c>
      <c r="R699" s="137" t="s">
        <v>296</v>
      </c>
      <c r="S699" s="137" t="s">
        <v>79</v>
      </c>
      <c r="T699" s="139" t="s">
        <v>79</v>
      </c>
      <c r="U699" s="140" t="s">
        <v>79</v>
      </c>
      <c r="V699" s="174">
        <v>0</v>
      </c>
      <c r="W699" s="141">
        <v>0</v>
      </c>
      <c r="X699" s="142">
        <v>1</v>
      </c>
      <c r="Y699" s="148">
        <f>8850000+9900000</f>
        <v>18750000</v>
      </c>
      <c r="Z699" s="260">
        <f t="shared" si="20"/>
        <v>18750000</v>
      </c>
      <c r="AA699" s="263">
        <v>7730172</v>
      </c>
      <c r="AB699" s="168">
        <v>44090</v>
      </c>
      <c r="AC699" s="168">
        <v>44560</v>
      </c>
      <c r="AD699" s="168">
        <v>44620</v>
      </c>
      <c r="AE699" s="170">
        <v>60</v>
      </c>
      <c r="AF699" s="143">
        <v>0</v>
      </c>
      <c r="AG699" s="170">
        <v>0</v>
      </c>
      <c r="AH699" s="171" t="s">
        <v>79</v>
      </c>
      <c r="AI699" s="169" t="s">
        <v>79</v>
      </c>
      <c r="AJ699" s="169" t="s">
        <v>79</v>
      </c>
      <c r="AK699" s="169" t="s">
        <v>79</v>
      </c>
      <c r="AL699" s="143" t="s">
        <v>79</v>
      </c>
      <c r="AM699" s="143" t="s">
        <v>79</v>
      </c>
      <c r="AN699" s="143" t="s">
        <v>2610</v>
      </c>
      <c r="AO699" s="143" t="s">
        <v>79</v>
      </c>
      <c r="AP699" s="144">
        <f t="shared" si="21"/>
        <v>0.41227584</v>
      </c>
      <c r="AQ699" s="35"/>
      <c r="AR699" s="35"/>
      <c r="AS699" s="35"/>
      <c r="AT699" s="35"/>
      <c r="AU699" s="35"/>
      <c r="AV699" s="35"/>
    </row>
    <row r="700" spans="1:48" s="145" customFormat="1" ht="27.95" customHeight="1" x14ac:dyDescent="0.25">
      <c r="A700" s="126" t="s">
        <v>2003</v>
      </c>
      <c r="B700" s="126">
        <v>2021</v>
      </c>
      <c r="C700" s="126" t="s">
        <v>3647</v>
      </c>
      <c r="D700" s="127" t="s">
        <v>3648</v>
      </c>
      <c r="E700" s="128" t="s">
        <v>52</v>
      </c>
      <c r="F700" s="129" t="s">
        <v>53</v>
      </c>
      <c r="G700" s="130" t="s">
        <v>60</v>
      </c>
      <c r="H700" s="131" t="s">
        <v>928</v>
      </c>
      <c r="I700" s="132" t="s">
        <v>49</v>
      </c>
      <c r="J700" s="173" t="s">
        <v>223</v>
      </c>
      <c r="K700" s="133">
        <v>49</v>
      </c>
      <c r="L700" s="134" t="str">
        <f>IF(ISERROR(VLOOKUP(K700,#REF!,2,FALSE))," ",VLOOKUP(K700,#REF!,2,FALSE))</f>
        <v xml:space="preserve"> </v>
      </c>
      <c r="M700" s="134" t="str">
        <f>IF(ISERROR(VLOOKUP(K700,#REF!,3,FALSE))," ",VLOOKUP(K700,#REF!,3,FALSE))</f>
        <v xml:space="preserve"> </v>
      </c>
      <c r="N700" s="135" t="s">
        <v>2565</v>
      </c>
      <c r="O700" s="179">
        <v>1</v>
      </c>
      <c r="P700" s="137" t="s">
        <v>2539</v>
      </c>
      <c r="Q700" s="138" t="s">
        <v>1468</v>
      </c>
      <c r="R700" s="137" t="s">
        <v>296</v>
      </c>
      <c r="S700" s="137" t="s">
        <v>79</v>
      </c>
      <c r="T700" s="139" t="s">
        <v>79</v>
      </c>
      <c r="U700" s="140" t="s">
        <v>79</v>
      </c>
      <c r="V700" s="174">
        <v>10000000</v>
      </c>
      <c r="W700" s="141">
        <v>0</v>
      </c>
      <c r="X700" s="142">
        <v>1</v>
      </c>
      <c r="Y700" s="148">
        <v>4406102</v>
      </c>
      <c r="Z700" s="260">
        <f t="shared" si="20"/>
        <v>14406102</v>
      </c>
      <c r="AA700" s="263">
        <v>3101444</v>
      </c>
      <c r="AB700" s="168">
        <v>44090</v>
      </c>
      <c r="AC700" s="168">
        <v>44560</v>
      </c>
      <c r="AD700" s="168">
        <v>44620</v>
      </c>
      <c r="AE700" s="170">
        <v>60</v>
      </c>
      <c r="AF700" s="143">
        <v>0</v>
      </c>
      <c r="AG700" s="170">
        <v>0</v>
      </c>
      <c r="AH700" s="171" t="s">
        <v>79</v>
      </c>
      <c r="AI700" s="169" t="s">
        <v>79</v>
      </c>
      <c r="AJ700" s="169" t="s">
        <v>79</v>
      </c>
      <c r="AK700" s="169" t="s">
        <v>79</v>
      </c>
      <c r="AL700" s="143" t="s">
        <v>79</v>
      </c>
      <c r="AM700" s="143" t="s">
        <v>79</v>
      </c>
      <c r="AN700" s="143" t="s">
        <v>2610</v>
      </c>
      <c r="AO700" s="143" t="s">
        <v>79</v>
      </c>
      <c r="AP700" s="144">
        <f t="shared" si="21"/>
        <v>0.21528682776229127</v>
      </c>
      <c r="AQ700" s="35"/>
      <c r="AR700" s="35"/>
      <c r="AS700" s="35"/>
      <c r="AT700" s="35"/>
      <c r="AU700" s="35"/>
      <c r="AV700" s="35"/>
    </row>
    <row r="701" spans="1:48" s="145" customFormat="1" ht="27.95" customHeight="1" x14ac:dyDescent="0.25">
      <c r="A701" s="126" t="s">
        <v>2004</v>
      </c>
      <c r="B701" s="126">
        <v>2021</v>
      </c>
      <c r="C701" s="126"/>
      <c r="D701" s="127"/>
      <c r="E701" s="128" t="s">
        <v>70</v>
      </c>
      <c r="F701" s="128" t="s">
        <v>70</v>
      </c>
      <c r="G701" s="130"/>
      <c r="H701" s="131" t="s">
        <v>929</v>
      </c>
      <c r="I701" s="132" t="s">
        <v>49</v>
      </c>
      <c r="J701" s="173" t="s">
        <v>223</v>
      </c>
      <c r="K701" s="133">
        <v>33</v>
      </c>
      <c r="L701" s="134" t="str">
        <f>IF(ISERROR(VLOOKUP(K701,#REF!,2,FALSE))," ",VLOOKUP(K701,#REF!,2,FALSE))</f>
        <v xml:space="preserve"> </v>
      </c>
      <c r="M701" s="134" t="str">
        <f>IF(ISERROR(VLOOKUP(K701,#REF!,3,FALSE))," ",VLOOKUP(K701,#REF!,3,FALSE))</f>
        <v xml:space="preserve"> </v>
      </c>
      <c r="N701" s="135" t="s">
        <v>2555</v>
      </c>
      <c r="O701" s="179">
        <v>0</v>
      </c>
      <c r="P701" s="137" t="s">
        <v>2167</v>
      </c>
      <c r="Q701" s="138" t="s">
        <v>1093</v>
      </c>
      <c r="R701" s="137" t="s">
        <v>296</v>
      </c>
      <c r="S701" s="137" t="s">
        <v>79</v>
      </c>
      <c r="T701" s="139" t="s">
        <v>79</v>
      </c>
      <c r="U701" s="140" t="s">
        <v>79</v>
      </c>
      <c r="V701" s="174">
        <v>177700</v>
      </c>
      <c r="W701" s="141">
        <v>0</v>
      </c>
      <c r="X701" s="142"/>
      <c r="Y701" s="148"/>
      <c r="Z701" s="260">
        <f t="shared" si="20"/>
        <v>177700</v>
      </c>
      <c r="AA701" s="263">
        <v>177700</v>
      </c>
      <c r="AB701" s="168"/>
      <c r="AC701" s="168"/>
      <c r="AD701" s="168"/>
      <c r="AE701" s="143"/>
      <c r="AF701" s="143"/>
      <c r="AG701" s="170"/>
      <c r="AH701" s="171" t="s">
        <v>79</v>
      </c>
      <c r="AI701" s="169" t="s">
        <v>79</v>
      </c>
      <c r="AJ701" s="169" t="s">
        <v>79</v>
      </c>
      <c r="AK701" s="169" t="s">
        <v>79</v>
      </c>
      <c r="AL701" s="143"/>
      <c r="AM701" s="143"/>
      <c r="AN701" s="143"/>
      <c r="AO701" s="143"/>
      <c r="AP701" s="144">
        <f t="shared" si="21"/>
        <v>1</v>
      </c>
      <c r="AQ701" s="35"/>
      <c r="AR701" s="35"/>
      <c r="AS701" s="35"/>
      <c r="AT701" s="35"/>
      <c r="AU701" s="35"/>
      <c r="AV701" s="35"/>
    </row>
    <row r="702" spans="1:48" s="145" customFormat="1" ht="27.95" customHeight="1" x14ac:dyDescent="0.25">
      <c r="A702" s="126" t="s">
        <v>2004</v>
      </c>
      <c r="B702" s="126">
        <v>2021</v>
      </c>
      <c r="C702" s="126"/>
      <c r="D702" s="127"/>
      <c r="E702" s="128" t="s">
        <v>70</v>
      </c>
      <c r="F702" s="128" t="s">
        <v>70</v>
      </c>
      <c r="G702" s="130"/>
      <c r="H702" s="131" t="s">
        <v>929</v>
      </c>
      <c r="I702" s="132" t="s">
        <v>49</v>
      </c>
      <c r="J702" s="173" t="s">
        <v>223</v>
      </c>
      <c r="K702" s="133">
        <v>57</v>
      </c>
      <c r="L702" s="134" t="str">
        <f>IF(ISERROR(VLOOKUP(K702,#REF!,2,FALSE))," ",VLOOKUP(K702,#REF!,2,FALSE))</f>
        <v xml:space="preserve"> </v>
      </c>
      <c r="M702" s="134" t="str">
        <f>IF(ISERROR(VLOOKUP(K702,#REF!,3,FALSE))," ",VLOOKUP(K702,#REF!,3,FALSE))</f>
        <v xml:space="preserve"> </v>
      </c>
      <c r="N702" s="135" t="s">
        <v>2553</v>
      </c>
      <c r="O702" s="179">
        <v>0</v>
      </c>
      <c r="P702" s="137" t="s">
        <v>2167</v>
      </c>
      <c r="Q702" s="138" t="s">
        <v>1093</v>
      </c>
      <c r="R702" s="137" t="s">
        <v>296</v>
      </c>
      <c r="S702" s="137" t="s">
        <v>79</v>
      </c>
      <c r="T702" s="139" t="s">
        <v>79</v>
      </c>
      <c r="U702" s="140" t="s">
        <v>79</v>
      </c>
      <c r="V702" s="174">
        <v>853400</v>
      </c>
      <c r="W702" s="141">
        <v>0</v>
      </c>
      <c r="X702" s="142"/>
      <c r="Y702" s="148"/>
      <c r="Z702" s="260">
        <f t="shared" si="20"/>
        <v>853400</v>
      </c>
      <c r="AA702" s="263">
        <v>853400</v>
      </c>
      <c r="AB702" s="168"/>
      <c r="AC702" s="168"/>
      <c r="AD702" s="168"/>
      <c r="AE702" s="143"/>
      <c r="AF702" s="143"/>
      <c r="AG702" s="170"/>
      <c r="AH702" s="171" t="s">
        <v>79</v>
      </c>
      <c r="AI702" s="169" t="s">
        <v>79</v>
      </c>
      <c r="AJ702" s="169" t="s">
        <v>79</v>
      </c>
      <c r="AK702" s="169" t="s">
        <v>79</v>
      </c>
      <c r="AL702" s="143"/>
      <c r="AM702" s="143"/>
      <c r="AN702" s="143"/>
      <c r="AO702" s="143"/>
      <c r="AP702" s="144">
        <f t="shared" si="21"/>
        <v>1</v>
      </c>
      <c r="AQ702" s="35"/>
      <c r="AR702" s="35"/>
      <c r="AS702" s="35"/>
      <c r="AT702" s="35"/>
      <c r="AU702" s="35"/>
      <c r="AV702" s="35"/>
    </row>
    <row r="703" spans="1:48" s="145" customFormat="1" ht="27.95" customHeight="1" x14ac:dyDescent="0.25">
      <c r="A703" s="126" t="s">
        <v>2004</v>
      </c>
      <c r="B703" s="126">
        <v>2021</v>
      </c>
      <c r="C703" s="126"/>
      <c r="D703" s="127"/>
      <c r="E703" s="128" t="s">
        <v>70</v>
      </c>
      <c r="F703" s="128" t="s">
        <v>70</v>
      </c>
      <c r="G703" s="130"/>
      <c r="H703" s="131" t="s">
        <v>929</v>
      </c>
      <c r="I703" s="132" t="s">
        <v>49</v>
      </c>
      <c r="J703" s="173" t="s">
        <v>223</v>
      </c>
      <c r="K703" s="133">
        <v>57</v>
      </c>
      <c r="L703" s="134" t="str">
        <f>IF(ISERROR(VLOOKUP(K703,#REF!,2,FALSE))," ",VLOOKUP(K703,#REF!,2,FALSE))</f>
        <v xml:space="preserve"> </v>
      </c>
      <c r="M703" s="134" t="str">
        <f>IF(ISERROR(VLOOKUP(K703,#REF!,3,FALSE))," ",VLOOKUP(K703,#REF!,3,FALSE))</f>
        <v xml:space="preserve"> </v>
      </c>
      <c r="N703" s="135" t="s">
        <v>2563</v>
      </c>
      <c r="O703" s="179">
        <v>0</v>
      </c>
      <c r="P703" s="137" t="s">
        <v>2167</v>
      </c>
      <c r="Q703" s="138" t="s">
        <v>1093</v>
      </c>
      <c r="R703" s="137" t="s">
        <v>296</v>
      </c>
      <c r="S703" s="137" t="s">
        <v>79</v>
      </c>
      <c r="T703" s="139" t="s">
        <v>79</v>
      </c>
      <c r="U703" s="140" t="s">
        <v>79</v>
      </c>
      <c r="V703" s="174">
        <v>3888700</v>
      </c>
      <c r="W703" s="141">
        <v>0</v>
      </c>
      <c r="X703" s="142"/>
      <c r="Y703" s="148"/>
      <c r="Z703" s="260">
        <f t="shared" si="20"/>
        <v>3888700</v>
      </c>
      <c r="AA703" s="263">
        <v>3888700</v>
      </c>
      <c r="AB703" s="168"/>
      <c r="AC703" s="168"/>
      <c r="AD703" s="168"/>
      <c r="AE703" s="143"/>
      <c r="AF703" s="143"/>
      <c r="AG703" s="170"/>
      <c r="AH703" s="171" t="s">
        <v>79</v>
      </c>
      <c r="AI703" s="169" t="s">
        <v>79</v>
      </c>
      <c r="AJ703" s="169" t="s">
        <v>79</v>
      </c>
      <c r="AK703" s="169" t="s">
        <v>79</v>
      </c>
      <c r="AL703" s="143"/>
      <c r="AM703" s="143"/>
      <c r="AN703" s="143"/>
      <c r="AO703" s="143"/>
      <c r="AP703" s="144">
        <f t="shared" si="21"/>
        <v>1</v>
      </c>
      <c r="AQ703" s="35"/>
      <c r="AR703" s="35"/>
      <c r="AS703" s="35"/>
      <c r="AT703" s="35"/>
      <c r="AU703" s="35"/>
      <c r="AV703" s="35"/>
    </row>
    <row r="704" spans="1:48" s="145" customFormat="1" ht="27.95" customHeight="1" x14ac:dyDescent="0.25">
      <c r="A704" s="126" t="s">
        <v>2004</v>
      </c>
      <c r="B704" s="126">
        <v>2021</v>
      </c>
      <c r="C704" s="126"/>
      <c r="D704" s="127"/>
      <c r="E704" s="128" t="s">
        <v>70</v>
      </c>
      <c r="F704" s="128" t="s">
        <v>70</v>
      </c>
      <c r="G704" s="130"/>
      <c r="H704" s="131" t="s">
        <v>929</v>
      </c>
      <c r="I704" s="132" t="s">
        <v>49</v>
      </c>
      <c r="J704" s="173" t="s">
        <v>223</v>
      </c>
      <c r="K704" s="133">
        <v>49</v>
      </c>
      <c r="L704" s="134" t="str">
        <f>IF(ISERROR(VLOOKUP(K704,#REF!,2,FALSE))," ",VLOOKUP(K704,#REF!,2,FALSE))</f>
        <v xml:space="preserve"> </v>
      </c>
      <c r="M704" s="134" t="str">
        <f>IF(ISERROR(VLOOKUP(K704,#REF!,3,FALSE))," ",VLOOKUP(K704,#REF!,3,FALSE))</f>
        <v xml:space="preserve"> </v>
      </c>
      <c r="N704" s="135" t="s">
        <v>2565</v>
      </c>
      <c r="O704" s="179">
        <v>0</v>
      </c>
      <c r="P704" s="137" t="s">
        <v>2167</v>
      </c>
      <c r="Q704" s="138" t="s">
        <v>1093</v>
      </c>
      <c r="R704" s="137" t="s">
        <v>296</v>
      </c>
      <c r="S704" s="137" t="s">
        <v>79</v>
      </c>
      <c r="T704" s="139" t="s">
        <v>79</v>
      </c>
      <c r="U704" s="140" t="s">
        <v>79</v>
      </c>
      <c r="V704" s="174">
        <v>923100</v>
      </c>
      <c r="W704" s="141">
        <v>0</v>
      </c>
      <c r="X704" s="142"/>
      <c r="Y704" s="148"/>
      <c r="Z704" s="260">
        <f t="shared" si="20"/>
        <v>923100</v>
      </c>
      <c r="AA704" s="263">
        <v>923100</v>
      </c>
      <c r="AB704" s="168"/>
      <c r="AC704" s="168"/>
      <c r="AD704" s="168"/>
      <c r="AE704" s="143"/>
      <c r="AF704" s="143"/>
      <c r="AG704" s="170"/>
      <c r="AH704" s="171" t="s">
        <v>79</v>
      </c>
      <c r="AI704" s="169" t="s">
        <v>79</v>
      </c>
      <c r="AJ704" s="169" t="s">
        <v>79</v>
      </c>
      <c r="AK704" s="169" t="s">
        <v>79</v>
      </c>
      <c r="AL704" s="143"/>
      <c r="AM704" s="143"/>
      <c r="AN704" s="143"/>
      <c r="AO704" s="143"/>
      <c r="AP704" s="144">
        <f t="shared" si="21"/>
        <v>1</v>
      </c>
      <c r="AQ704" s="35"/>
      <c r="AR704" s="35"/>
      <c r="AS704" s="35"/>
      <c r="AT704" s="35"/>
      <c r="AU704" s="35"/>
      <c r="AV704" s="35"/>
    </row>
    <row r="705" spans="1:48" s="145" customFormat="1" ht="27.95" customHeight="1" x14ac:dyDescent="0.25">
      <c r="A705" s="126" t="s">
        <v>2004</v>
      </c>
      <c r="B705" s="126">
        <v>2021</v>
      </c>
      <c r="C705" s="126"/>
      <c r="D705" s="127"/>
      <c r="E705" s="128" t="s">
        <v>70</v>
      </c>
      <c r="F705" s="128" t="s">
        <v>70</v>
      </c>
      <c r="G705" s="130"/>
      <c r="H705" s="131" t="s">
        <v>929</v>
      </c>
      <c r="I705" s="132" t="s">
        <v>49</v>
      </c>
      <c r="J705" s="173" t="s">
        <v>223</v>
      </c>
      <c r="K705" s="133">
        <v>48</v>
      </c>
      <c r="L705" s="134" t="str">
        <f>IF(ISERROR(VLOOKUP(K705,#REF!,2,FALSE))," ",VLOOKUP(K705,#REF!,2,FALSE))</f>
        <v xml:space="preserve"> </v>
      </c>
      <c r="M705" s="134" t="str">
        <f>IF(ISERROR(VLOOKUP(K705,#REF!,3,FALSE))," ",VLOOKUP(K705,#REF!,3,FALSE))</f>
        <v xml:space="preserve"> </v>
      </c>
      <c r="N705" s="135" t="s">
        <v>2571</v>
      </c>
      <c r="O705" s="179">
        <v>0</v>
      </c>
      <c r="P705" s="137" t="s">
        <v>2167</v>
      </c>
      <c r="Q705" s="138" t="s">
        <v>1093</v>
      </c>
      <c r="R705" s="137" t="s">
        <v>296</v>
      </c>
      <c r="S705" s="137" t="s">
        <v>79</v>
      </c>
      <c r="T705" s="139" t="s">
        <v>79</v>
      </c>
      <c r="U705" s="140" t="s">
        <v>79</v>
      </c>
      <c r="V705" s="174">
        <v>177700</v>
      </c>
      <c r="W705" s="141">
        <v>0</v>
      </c>
      <c r="X705" s="142"/>
      <c r="Y705" s="148"/>
      <c r="Z705" s="260">
        <f t="shared" si="20"/>
        <v>177700</v>
      </c>
      <c r="AA705" s="263">
        <v>177700</v>
      </c>
      <c r="AB705" s="168"/>
      <c r="AC705" s="168"/>
      <c r="AD705" s="168"/>
      <c r="AE705" s="143"/>
      <c r="AF705" s="143"/>
      <c r="AG705" s="170"/>
      <c r="AH705" s="171" t="s">
        <v>79</v>
      </c>
      <c r="AI705" s="169" t="s">
        <v>79</v>
      </c>
      <c r="AJ705" s="169" t="s">
        <v>79</v>
      </c>
      <c r="AK705" s="169" t="s">
        <v>79</v>
      </c>
      <c r="AL705" s="143"/>
      <c r="AM705" s="143"/>
      <c r="AN705" s="143"/>
      <c r="AO705" s="143"/>
      <c r="AP705" s="144">
        <f t="shared" si="21"/>
        <v>1</v>
      </c>
      <c r="AQ705" s="35"/>
      <c r="AR705" s="35"/>
      <c r="AS705" s="35"/>
      <c r="AT705" s="35"/>
      <c r="AU705" s="35"/>
      <c r="AV705" s="35"/>
    </row>
    <row r="706" spans="1:48" s="145" customFormat="1" ht="27.95" customHeight="1" x14ac:dyDescent="0.25">
      <c r="A706" s="126" t="s">
        <v>2004</v>
      </c>
      <c r="B706" s="126">
        <v>2021</v>
      </c>
      <c r="C706" s="126"/>
      <c r="D706" s="127"/>
      <c r="E706" s="128" t="s">
        <v>70</v>
      </c>
      <c r="F706" s="128" t="s">
        <v>70</v>
      </c>
      <c r="G706" s="130"/>
      <c r="H706" s="131" t="s">
        <v>929</v>
      </c>
      <c r="I706" s="132" t="s">
        <v>49</v>
      </c>
      <c r="J706" s="173" t="s">
        <v>223</v>
      </c>
      <c r="K706" s="133">
        <v>30</v>
      </c>
      <c r="L706" s="134" t="str">
        <f>IF(ISERROR(VLOOKUP(K706,#REF!,2,FALSE))," ",VLOOKUP(K706,#REF!,2,FALSE))</f>
        <v xml:space="preserve"> </v>
      </c>
      <c r="M706" s="134" t="str">
        <f>IF(ISERROR(VLOOKUP(K706,#REF!,3,FALSE))," ",VLOOKUP(K706,#REF!,3,FALSE))</f>
        <v xml:space="preserve"> </v>
      </c>
      <c r="N706" s="135" t="s">
        <v>2567</v>
      </c>
      <c r="O706" s="179">
        <v>0</v>
      </c>
      <c r="P706" s="137" t="s">
        <v>2167</v>
      </c>
      <c r="Q706" s="138" t="s">
        <v>1093</v>
      </c>
      <c r="R706" s="137" t="s">
        <v>296</v>
      </c>
      <c r="S706" s="137" t="s">
        <v>79</v>
      </c>
      <c r="T706" s="139" t="s">
        <v>79</v>
      </c>
      <c r="U706" s="140" t="s">
        <v>79</v>
      </c>
      <c r="V706" s="174">
        <v>177700</v>
      </c>
      <c r="W706" s="141">
        <v>0</v>
      </c>
      <c r="X706" s="142"/>
      <c r="Y706" s="148"/>
      <c r="Z706" s="260">
        <f t="shared" si="20"/>
        <v>177700</v>
      </c>
      <c r="AA706" s="263">
        <v>177700</v>
      </c>
      <c r="AB706" s="168"/>
      <c r="AC706" s="168"/>
      <c r="AD706" s="168"/>
      <c r="AE706" s="143"/>
      <c r="AF706" s="143"/>
      <c r="AG706" s="170"/>
      <c r="AH706" s="171" t="s">
        <v>79</v>
      </c>
      <c r="AI706" s="169" t="s">
        <v>79</v>
      </c>
      <c r="AJ706" s="169" t="s">
        <v>79</v>
      </c>
      <c r="AK706" s="169" t="s">
        <v>79</v>
      </c>
      <c r="AL706" s="143"/>
      <c r="AM706" s="143"/>
      <c r="AN706" s="143"/>
      <c r="AO706" s="143"/>
      <c r="AP706" s="144">
        <f t="shared" si="21"/>
        <v>1</v>
      </c>
      <c r="AQ706" s="35"/>
      <c r="AR706" s="35"/>
      <c r="AS706" s="35"/>
      <c r="AT706" s="35"/>
      <c r="AU706" s="35"/>
      <c r="AV706" s="35"/>
    </row>
    <row r="707" spans="1:48" s="145" customFormat="1" ht="27.95" customHeight="1" x14ac:dyDescent="0.25">
      <c r="A707" s="126" t="s">
        <v>2004</v>
      </c>
      <c r="B707" s="126">
        <v>2021</v>
      </c>
      <c r="C707" s="126"/>
      <c r="D707" s="127"/>
      <c r="E707" s="128" t="s">
        <v>70</v>
      </c>
      <c r="F707" s="128" t="s">
        <v>70</v>
      </c>
      <c r="G707" s="130"/>
      <c r="H707" s="131" t="s">
        <v>929</v>
      </c>
      <c r="I707" s="132" t="s">
        <v>49</v>
      </c>
      <c r="J707" s="173" t="s">
        <v>223</v>
      </c>
      <c r="K707" s="133">
        <v>43</v>
      </c>
      <c r="L707" s="134" t="str">
        <f>IF(ISERROR(VLOOKUP(K707,#REF!,2,FALSE))," ",VLOOKUP(K707,#REF!,2,FALSE))</f>
        <v xml:space="preserve"> </v>
      </c>
      <c r="M707" s="134" t="str">
        <f>IF(ISERROR(VLOOKUP(K707,#REF!,3,FALSE))," ",VLOOKUP(K707,#REF!,3,FALSE))</f>
        <v xml:space="preserve"> </v>
      </c>
      <c r="N707" s="135" t="s">
        <v>2566</v>
      </c>
      <c r="O707" s="179">
        <v>0</v>
      </c>
      <c r="P707" s="137" t="s">
        <v>2167</v>
      </c>
      <c r="Q707" s="138" t="s">
        <v>1093</v>
      </c>
      <c r="R707" s="137" t="s">
        <v>296</v>
      </c>
      <c r="S707" s="137" t="s">
        <v>79</v>
      </c>
      <c r="T707" s="139" t="s">
        <v>79</v>
      </c>
      <c r="U707" s="140" t="s">
        <v>79</v>
      </c>
      <c r="V707" s="174">
        <v>1131200</v>
      </c>
      <c r="W707" s="141">
        <v>0</v>
      </c>
      <c r="X707" s="142"/>
      <c r="Y707" s="148"/>
      <c r="Z707" s="260">
        <f t="shared" si="20"/>
        <v>1131200</v>
      </c>
      <c r="AA707" s="263">
        <v>1131200</v>
      </c>
      <c r="AB707" s="168"/>
      <c r="AC707" s="168"/>
      <c r="AD707" s="168"/>
      <c r="AE707" s="143"/>
      <c r="AF707" s="143"/>
      <c r="AG707" s="170"/>
      <c r="AH707" s="171" t="s">
        <v>79</v>
      </c>
      <c r="AI707" s="169" t="s">
        <v>79</v>
      </c>
      <c r="AJ707" s="169" t="s">
        <v>79</v>
      </c>
      <c r="AK707" s="169" t="s">
        <v>79</v>
      </c>
      <c r="AL707" s="143"/>
      <c r="AM707" s="143"/>
      <c r="AN707" s="143"/>
      <c r="AO707" s="143"/>
      <c r="AP707" s="144">
        <f t="shared" si="21"/>
        <v>1</v>
      </c>
      <c r="AQ707" s="35"/>
      <c r="AR707" s="35"/>
      <c r="AS707" s="35"/>
      <c r="AT707" s="35"/>
      <c r="AU707" s="35"/>
      <c r="AV707" s="35"/>
    </row>
    <row r="708" spans="1:48" s="145" customFormat="1" ht="27.95" customHeight="1" x14ac:dyDescent="0.25">
      <c r="A708" s="126" t="s">
        <v>2005</v>
      </c>
      <c r="B708" s="126">
        <v>2021</v>
      </c>
      <c r="C708" s="126"/>
      <c r="D708" s="127"/>
      <c r="E708" s="128" t="s">
        <v>70</v>
      </c>
      <c r="F708" s="128" t="s">
        <v>70</v>
      </c>
      <c r="G708" s="130"/>
      <c r="H708" s="131" t="s">
        <v>930</v>
      </c>
      <c r="I708" s="132" t="s">
        <v>49</v>
      </c>
      <c r="J708" s="173" t="s">
        <v>223</v>
      </c>
      <c r="K708" s="133">
        <v>1</v>
      </c>
      <c r="L708" s="134" t="str">
        <f>IF(ISERROR(VLOOKUP(K708,#REF!,2,FALSE))," ",VLOOKUP(K708,#REF!,2,FALSE))</f>
        <v xml:space="preserve"> </v>
      </c>
      <c r="M708" s="134" t="str">
        <f>IF(ISERROR(VLOOKUP(K708,#REF!,3,FALSE))," ",VLOOKUP(K708,#REF!,3,FALSE))</f>
        <v xml:space="preserve"> </v>
      </c>
      <c r="N708" s="135" t="s">
        <v>2554</v>
      </c>
      <c r="O708" s="179">
        <v>0</v>
      </c>
      <c r="P708" s="137" t="s">
        <v>2119</v>
      </c>
      <c r="Q708" s="138" t="s">
        <v>1045</v>
      </c>
      <c r="R708" s="137" t="s">
        <v>296</v>
      </c>
      <c r="S708" s="137" t="s">
        <v>79</v>
      </c>
      <c r="T708" s="139" t="s">
        <v>79</v>
      </c>
      <c r="U708" s="140" t="s">
        <v>79</v>
      </c>
      <c r="V708" s="174">
        <v>2130882521</v>
      </c>
      <c r="W708" s="141">
        <v>0</v>
      </c>
      <c r="X708" s="142"/>
      <c r="Y708" s="148"/>
      <c r="Z708" s="260">
        <f t="shared" si="20"/>
        <v>2130882521</v>
      </c>
      <c r="AA708" s="263">
        <v>2130882521</v>
      </c>
      <c r="AB708" s="168"/>
      <c r="AC708" s="168"/>
      <c r="AD708" s="168"/>
      <c r="AE708" s="143"/>
      <c r="AF708" s="143"/>
      <c r="AG708" s="170"/>
      <c r="AH708" s="171" t="s">
        <v>79</v>
      </c>
      <c r="AI708" s="169" t="s">
        <v>79</v>
      </c>
      <c r="AJ708" s="169" t="s">
        <v>79</v>
      </c>
      <c r="AK708" s="169" t="s">
        <v>79</v>
      </c>
      <c r="AL708" s="143"/>
      <c r="AM708" s="143"/>
      <c r="AN708" s="143"/>
      <c r="AO708" s="143"/>
      <c r="AP708" s="144">
        <f t="shared" si="21"/>
        <v>1</v>
      </c>
      <c r="AQ708" s="35"/>
      <c r="AR708" s="35"/>
      <c r="AS708" s="35"/>
      <c r="AT708" s="35"/>
      <c r="AU708" s="35"/>
      <c r="AV708" s="35"/>
    </row>
    <row r="709" spans="1:48" s="145" customFormat="1" ht="27.95" customHeight="1" x14ac:dyDescent="0.25">
      <c r="A709" s="126" t="s">
        <v>2006</v>
      </c>
      <c r="B709" s="126">
        <v>2021</v>
      </c>
      <c r="C709" s="126" t="s">
        <v>3601</v>
      </c>
      <c r="D709" s="127" t="s">
        <v>3602</v>
      </c>
      <c r="E709" s="128" t="s">
        <v>70</v>
      </c>
      <c r="F709" s="128" t="s">
        <v>70</v>
      </c>
      <c r="G709" s="130" t="s">
        <v>60</v>
      </c>
      <c r="H709" s="131" t="s">
        <v>931</v>
      </c>
      <c r="I709" s="132" t="s">
        <v>48</v>
      </c>
      <c r="J709" s="173" t="s">
        <v>223</v>
      </c>
      <c r="K709" s="133" t="s">
        <v>79</v>
      </c>
      <c r="L709" s="134" t="str">
        <f>IF(ISERROR(VLOOKUP(K709,#REF!,2,FALSE))," ",VLOOKUP(K709,#REF!,2,FALSE))</f>
        <v xml:space="preserve"> </v>
      </c>
      <c r="M709" s="134" t="str">
        <f>IF(ISERROR(VLOOKUP(K709,#REF!,3,FALSE))," ",VLOOKUP(K709,#REF!,3,FALSE))</f>
        <v xml:space="preserve"> </v>
      </c>
      <c r="N709" s="135" t="s">
        <v>2608</v>
      </c>
      <c r="O709" s="136">
        <v>17</v>
      </c>
      <c r="P709" s="137" t="s">
        <v>2540</v>
      </c>
      <c r="Q709" s="138" t="s">
        <v>1469</v>
      </c>
      <c r="R709" s="137" t="s">
        <v>296</v>
      </c>
      <c r="S709" s="137" t="s">
        <v>79</v>
      </c>
      <c r="T709" s="139" t="s">
        <v>79</v>
      </c>
      <c r="U709" s="140" t="s">
        <v>79</v>
      </c>
      <c r="V709" s="174">
        <v>225565990</v>
      </c>
      <c r="W709" s="141">
        <v>0</v>
      </c>
      <c r="X709" s="142"/>
      <c r="Y709" s="148"/>
      <c r="Z709" s="260">
        <f t="shared" si="20"/>
        <v>225565990</v>
      </c>
      <c r="AA709" s="263">
        <v>190670291</v>
      </c>
      <c r="AB709" s="168">
        <v>44215</v>
      </c>
      <c r="AC709" s="168">
        <v>44215</v>
      </c>
      <c r="AD709" s="168">
        <v>44550</v>
      </c>
      <c r="AE709" s="143">
        <v>245</v>
      </c>
      <c r="AF709" s="143">
        <v>0</v>
      </c>
      <c r="AG709" s="170">
        <v>0</v>
      </c>
      <c r="AH709" s="171" t="s">
        <v>79</v>
      </c>
      <c r="AI709" s="169" t="s">
        <v>79</v>
      </c>
      <c r="AJ709" s="169" t="s">
        <v>79</v>
      </c>
      <c r="AK709" s="169" t="s">
        <v>79</v>
      </c>
      <c r="AL709" s="143" t="s">
        <v>79</v>
      </c>
      <c r="AM709" s="143" t="s">
        <v>79</v>
      </c>
      <c r="AN709" s="143" t="s">
        <v>2610</v>
      </c>
      <c r="AO709" s="143" t="s">
        <v>79</v>
      </c>
      <c r="AP709" s="144">
        <f t="shared" si="21"/>
        <v>0.84529716115448073</v>
      </c>
      <c r="AQ709" s="35"/>
      <c r="AR709" s="35"/>
      <c r="AS709" s="35"/>
      <c r="AT709" s="35"/>
      <c r="AU709" s="35"/>
      <c r="AV709" s="35"/>
    </row>
    <row r="710" spans="1:48" s="145" customFormat="1" ht="27.95" customHeight="1" x14ac:dyDescent="0.25">
      <c r="A710" s="126" t="s">
        <v>2006</v>
      </c>
      <c r="B710" s="126">
        <v>2021</v>
      </c>
      <c r="C710" s="126" t="s">
        <v>3601</v>
      </c>
      <c r="D710" s="127" t="s">
        <v>3602</v>
      </c>
      <c r="E710" s="128" t="s">
        <v>70</v>
      </c>
      <c r="F710" s="128" t="s">
        <v>70</v>
      </c>
      <c r="G710" s="130" t="s">
        <v>60</v>
      </c>
      <c r="H710" s="131" t="s">
        <v>932</v>
      </c>
      <c r="I710" s="132" t="s">
        <v>48</v>
      </c>
      <c r="J710" s="173" t="s">
        <v>223</v>
      </c>
      <c r="K710" s="133" t="s">
        <v>79</v>
      </c>
      <c r="L710" s="134" t="str">
        <f>IF(ISERROR(VLOOKUP(K710,#REF!,2,FALSE))," ",VLOOKUP(K710,#REF!,2,FALSE))</f>
        <v xml:space="preserve"> </v>
      </c>
      <c r="M710" s="134" t="str">
        <f>IF(ISERROR(VLOOKUP(K710,#REF!,3,FALSE))," ",VLOOKUP(K710,#REF!,3,FALSE))</f>
        <v xml:space="preserve"> </v>
      </c>
      <c r="N710" s="135" t="s">
        <v>2608</v>
      </c>
      <c r="O710" s="136">
        <v>17</v>
      </c>
      <c r="P710" s="137" t="s">
        <v>2540</v>
      </c>
      <c r="Q710" s="138" t="s">
        <v>1469</v>
      </c>
      <c r="R710" s="137" t="s">
        <v>296</v>
      </c>
      <c r="S710" s="137" t="s">
        <v>79</v>
      </c>
      <c r="T710" s="139" t="s">
        <v>79</v>
      </c>
      <c r="U710" s="140" t="s">
        <v>79</v>
      </c>
      <c r="V710" s="174">
        <v>0</v>
      </c>
      <c r="W710" s="141">
        <v>0</v>
      </c>
      <c r="X710" s="142">
        <v>1</v>
      </c>
      <c r="Y710" s="148">
        <v>34434010</v>
      </c>
      <c r="Z710" s="260">
        <f t="shared" si="20"/>
        <v>34434010</v>
      </c>
      <c r="AA710" s="263">
        <v>0</v>
      </c>
      <c r="AB710" s="168">
        <v>44215</v>
      </c>
      <c r="AC710" s="168">
        <v>44215</v>
      </c>
      <c r="AD710" s="168">
        <v>44550</v>
      </c>
      <c r="AE710" s="143">
        <v>245</v>
      </c>
      <c r="AF710" s="143">
        <v>0</v>
      </c>
      <c r="AG710" s="170">
        <v>0</v>
      </c>
      <c r="AH710" s="171" t="s">
        <v>79</v>
      </c>
      <c r="AI710" s="169" t="s">
        <v>79</v>
      </c>
      <c r="AJ710" s="169" t="s">
        <v>79</v>
      </c>
      <c r="AK710" s="169" t="s">
        <v>79</v>
      </c>
      <c r="AL710" s="143" t="s">
        <v>79</v>
      </c>
      <c r="AM710" s="143" t="s">
        <v>79</v>
      </c>
      <c r="AN710" s="143" t="s">
        <v>2610</v>
      </c>
      <c r="AO710" s="143" t="s">
        <v>79</v>
      </c>
      <c r="AP710" s="144">
        <f t="shared" si="21"/>
        <v>0</v>
      </c>
      <c r="AQ710" s="35"/>
      <c r="AR710" s="35"/>
      <c r="AS710" s="35"/>
      <c r="AT710" s="35"/>
      <c r="AU710" s="35"/>
      <c r="AV710" s="35"/>
    </row>
    <row r="711" spans="1:48" s="145" customFormat="1" ht="27.95" customHeight="1" x14ac:dyDescent="0.25">
      <c r="A711" s="126" t="s">
        <v>2007</v>
      </c>
      <c r="B711" s="126">
        <v>2021</v>
      </c>
      <c r="C711" s="126" t="s">
        <v>3603</v>
      </c>
      <c r="D711" s="127" t="s">
        <v>3604</v>
      </c>
      <c r="E711" s="128" t="s">
        <v>70</v>
      </c>
      <c r="F711" s="128" t="s">
        <v>70</v>
      </c>
      <c r="G711" s="130" t="s">
        <v>60</v>
      </c>
      <c r="H711" s="131" t="s">
        <v>933</v>
      </c>
      <c r="I711" s="132" t="s">
        <v>49</v>
      </c>
      <c r="J711" s="173" t="s">
        <v>223</v>
      </c>
      <c r="K711" s="133">
        <v>57</v>
      </c>
      <c r="L711" s="134" t="str">
        <f>IF(ISERROR(VLOOKUP(K711,#REF!,2,FALSE))," ",VLOOKUP(K711,#REF!,2,FALSE))</f>
        <v xml:space="preserve"> </v>
      </c>
      <c r="M711" s="134" t="str">
        <f>IF(ISERROR(VLOOKUP(K711,#REF!,3,FALSE))," ",VLOOKUP(K711,#REF!,3,FALSE))</f>
        <v xml:space="preserve"> </v>
      </c>
      <c r="N711" s="135" t="s">
        <v>2553</v>
      </c>
      <c r="O711" s="136">
        <v>1</v>
      </c>
      <c r="P711" s="137" t="s">
        <v>2541</v>
      </c>
      <c r="Q711" s="138" t="s">
        <v>1470</v>
      </c>
      <c r="R711" s="137" t="s">
        <v>296</v>
      </c>
      <c r="S711" s="137" t="s">
        <v>79</v>
      </c>
      <c r="T711" s="139" t="s">
        <v>79</v>
      </c>
      <c r="U711" s="140" t="s">
        <v>79</v>
      </c>
      <c r="V711" s="145">
        <v>0</v>
      </c>
      <c r="W711" s="141">
        <v>0</v>
      </c>
      <c r="X711" s="142">
        <v>1</v>
      </c>
      <c r="Y711" s="247">
        <v>9197000</v>
      </c>
      <c r="Z711" s="260">
        <v>9197000</v>
      </c>
      <c r="AA711" s="263">
        <v>9197000</v>
      </c>
      <c r="AB711" s="168"/>
      <c r="AC711" s="168"/>
      <c r="AD711" s="168"/>
      <c r="AE711" s="143"/>
      <c r="AF711" s="143"/>
      <c r="AG711" s="170"/>
      <c r="AH711" s="171" t="s">
        <v>79</v>
      </c>
      <c r="AI711" s="169" t="s">
        <v>79</v>
      </c>
      <c r="AJ711" s="169" t="s">
        <v>79</v>
      </c>
      <c r="AK711" s="169" t="s">
        <v>79</v>
      </c>
      <c r="AL711" s="143"/>
      <c r="AM711" s="143"/>
      <c r="AN711" s="143"/>
      <c r="AO711" s="143"/>
      <c r="AP711" s="144">
        <f t="shared" si="21"/>
        <v>1</v>
      </c>
      <c r="AQ711" s="35"/>
      <c r="AR711" s="35"/>
      <c r="AS711" s="35"/>
      <c r="AT711" s="35"/>
      <c r="AU711" s="35"/>
      <c r="AV711" s="35"/>
    </row>
    <row r="712" spans="1:48" s="145" customFormat="1" ht="27.95" customHeight="1" x14ac:dyDescent="0.25">
      <c r="A712" s="126" t="s">
        <v>2008</v>
      </c>
      <c r="B712" s="126">
        <v>2021</v>
      </c>
      <c r="C712" s="126" t="s">
        <v>3605</v>
      </c>
      <c r="D712" s="127" t="s">
        <v>3606</v>
      </c>
      <c r="E712" s="128" t="s">
        <v>70</v>
      </c>
      <c r="F712" s="128" t="s">
        <v>70</v>
      </c>
      <c r="G712" s="130" t="s">
        <v>60</v>
      </c>
      <c r="H712" s="131" t="s">
        <v>934</v>
      </c>
      <c r="I712" s="132" t="s">
        <v>49</v>
      </c>
      <c r="J712" s="173" t="s">
        <v>223</v>
      </c>
      <c r="K712" s="133">
        <v>57</v>
      </c>
      <c r="L712" s="134" t="str">
        <f>IF(ISERROR(VLOOKUP(K712,#REF!,2,FALSE))," ",VLOOKUP(K712,#REF!,2,FALSE))</f>
        <v xml:space="preserve"> </v>
      </c>
      <c r="M712" s="134" t="str">
        <f>IF(ISERROR(VLOOKUP(K712,#REF!,3,FALSE))," ",VLOOKUP(K712,#REF!,3,FALSE))</f>
        <v xml:space="preserve"> </v>
      </c>
      <c r="N712" s="135" t="s">
        <v>2553</v>
      </c>
      <c r="O712" s="136">
        <v>6</v>
      </c>
      <c r="P712" s="137" t="s">
        <v>2542</v>
      </c>
      <c r="Q712" s="138" t="s">
        <v>1471</v>
      </c>
      <c r="R712" s="137" t="s">
        <v>296</v>
      </c>
      <c r="S712" s="137" t="s">
        <v>79</v>
      </c>
      <c r="T712" s="139" t="s">
        <v>79</v>
      </c>
      <c r="U712" s="140" t="s">
        <v>79</v>
      </c>
      <c r="V712" s="174">
        <v>25755514</v>
      </c>
      <c r="W712" s="141">
        <v>0</v>
      </c>
      <c r="X712" s="142"/>
      <c r="Y712" s="148"/>
      <c r="Z712" s="260">
        <f t="shared" si="20"/>
        <v>25755514</v>
      </c>
      <c r="AA712" s="263">
        <v>25755514</v>
      </c>
      <c r="AB712" s="168">
        <v>44314</v>
      </c>
      <c r="AC712" s="168">
        <v>44314</v>
      </c>
      <c r="AD712" s="168">
        <v>44343</v>
      </c>
      <c r="AE712" s="143">
        <v>29</v>
      </c>
      <c r="AF712" s="143">
        <v>0</v>
      </c>
      <c r="AG712" s="170">
        <v>0</v>
      </c>
      <c r="AH712" s="171" t="s">
        <v>79</v>
      </c>
      <c r="AI712" s="169" t="s">
        <v>79</v>
      </c>
      <c r="AJ712" s="169" t="s">
        <v>79</v>
      </c>
      <c r="AK712" s="169" t="s">
        <v>79</v>
      </c>
      <c r="AL712" s="143" t="s">
        <v>79</v>
      </c>
      <c r="AM712" s="143" t="s">
        <v>79</v>
      </c>
      <c r="AN712" s="143" t="s">
        <v>2610</v>
      </c>
      <c r="AO712" s="143" t="s">
        <v>79</v>
      </c>
      <c r="AP712" s="144">
        <f t="shared" si="21"/>
        <v>1</v>
      </c>
      <c r="AQ712" s="35"/>
      <c r="AR712" s="35"/>
      <c r="AS712" s="35"/>
      <c r="AT712" s="35"/>
      <c r="AU712" s="35"/>
      <c r="AV712" s="35"/>
    </row>
    <row r="713" spans="1:48" s="145" customFormat="1" ht="27.95" customHeight="1" x14ac:dyDescent="0.25">
      <c r="A713" s="126" t="s">
        <v>2009</v>
      </c>
      <c r="B713" s="126">
        <v>2021</v>
      </c>
      <c r="C713" s="126" t="s">
        <v>3607</v>
      </c>
      <c r="D713" s="127" t="s">
        <v>3608</v>
      </c>
      <c r="E713" s="128" t="s">
        <v>70</v>
      </c>
      <c r="F713" s="128" t="s">
        <v>70</v>
      </c>
      <c r="G713" s="130" t="s">
        <v>60</v>
      </c>
      <c r="H713" s="131" t="s">
        <v>935</v>
      </c>
      <c r="I713" s="132" t="s">
        <v>49</v>
      </c>
      <c r="J713" s="173" t="s">
        <v>223</v>
      </c>
      <c r="K713" s="133">
        <v>57</v>
      </c>
      <c r="L713" s="134" t="str">
        <f>IF(ISERROR(VLOOKUP(K713,#REF!,2,FALSE))," ",VLOOKUP(K713,#REF!,2,FALSE))</f>
        <v xml:space="preserve"> </v>
      </c>
      <c r="M713" s="134" t="str">
        <f>IF(ISERROR(VLOOKUP(K713,#REF!,3,FALSE))," ",VLOOKUP(K713,#REF!,3,FALSE))</f>
        <v xml:space="preserve"> </v>
      </c>
      <c r="N713" s="135" t="s">
        <v>2553</v>
      </c>
      <c r="O713" s="136">
        <v>9</v>
      </c>
      <c r="P713" s="137" t="s">
        <v>2543</v>
      </c>
      <c r="Q713" s="138" t="s">
        <v>1472</v>
      </c>
      <c r="R713" s="137" t="s">
        <v>296</v>
      </c>
      <c r="S713" s="137" t="s">
        <v>79</v>
      </c>
      <c r="T713" s="139" t="s">
        <v>79</v>
      </c>
      <c r="U713" s="140" t="s">
        <v>79</v>
      </c>
      <c r="V713" s="174">
        <v>190640824</v>
      </c>
      <c r="W713" s="141">
        <v>0</v>
      </c>
      <c r="X713" s="142"/>
      <c r="Y713" s="148"/>
      <c r="Z713" s="260">
        <f t="shared" si="20"/>
        <v>190640824</v>
      </c>
      <c r="AA713" s="263">
        <v>190640824</v>
      </c>
      <c r="AB713" s="168">
        <v>44314</v>
      </c>
      <c r="AC713" s="168">
        <v>44314</v>
      </c>
      <c r="AD713" s="168">
        <v>44343</v>
      </c>
      <c r="AE713" s="143">
        <v>29</v>
      </c>
      <c r="AF713" s="143">
        <v>0</v>
      </c>
      <c r="AG713" s="170">
        <v>0</v>
      </c>
      <c r="AH713" s="171" t="s">
        <v>79</v>
      </c>
      <c r="AI713" s="169" t="s">
        <v>79</v>
      </c>
      <c r="AJ713" s="169" t="s">
        <v>79</v>
      </c>
      <c r="AK713" s="169" t="s">
        <v>79</v>
      </c>
      <c r="AL713" s="143" t="s">
        <v>79</v>
      </c>
      <c r="AM713" s="143" t="s">
        <v>79</v>
      </c>
      <c r="AN713" s="143" t="s">
        <v>2610</v>
      </c>
      <c r="AO713" s="143" t="s">
        <v>79</v>
      </c>
      <c r="AP713" s="144">
        <f t="shared" si="21"/>
        <v>1</v>
      </c>
      <c r="AQ713" s="35"/>
      <c r="AR713" s="35"/>
      <c r="AS713" s="35"/>
      <c r="AT713" s="35"/>
      <c r="AU713" s="35"/>
      <c r="AV713" s="35"/>
    </row>
    <row r="714" spans="1:48" s="145" customFormat="1" ht="27.95" customHeight="1" x14ac:dyDescent="0.25">
      <c r="A714" s="126" t="s">
        <v>2010</v>
      </c>
      <c r="B714" s="126">
        <v>2021</v>
      </c>
      <c r="C714" s="126" t="s">
        <v>3609</v>
      </c>
      <c r="D714" s="127" t="s">
        <v>3610</v>
      </c>
      <c r="E714" s="128" t="s">
        <v>70</v>
      </c>
      <c r="F714" s="128" t="s">
        <v>70</v>
      </c>
      <c r="G714" s="130" t="s">
        <v>60</v>
      </c>
      <c r="H714" s="131" t="s">
        <v>936</v>
      </c>
      <c r="I714" s="132" t="s">
        <v>49</v>
      </c>
      <c r="J714" s="173" t="s">
        <v>223</v>
      </c>
      <c r="K714" s="133">
        <v>57</v>
      </c>
      <c r="L714" s="134" t="str">
        <f>IF(ISERROR(VLOOKUP(K714,#REF!,2,FALSE))," ",VLOOKUP(K714,#REF!,2,FALSE))</f>
        <v xml:space="preserve"> </v>
      </c>
      <c r="M714" s="134" t="str">
        <f>IF(ISERROR(VLOOKUP(K714,#REF!,3,FALSE))," ",VLOOKUP(K714,#REF!,3,FALSE))</f>
        <v xml:space="preserve"> </v>
      </c>
      <c r="N714" s="135" t="s">
        <v>2553</v>
      </c>
      <c r="O714" s="179">
        <v>2</v>
      </c>
      <c r="P714" s="137" t="s">
        <v>2544</v>
      </c>
      <c r="Q714" s="138" t="s">
        <v>1473</v>
      </c>
      <c r="R714" s="137" t="s">
        <v>296</v>
      </c>
      <c r="S714" s="137" t="s">
        <v>79</v>
      </c>
      <c r="T714" s="139" t="s">
        <v>79</v>
      </c>
      <c r="U714" s="140" t="s">
        <v>79</v>
      </c>
      <c r="V714" s="174">
        <v>137036950</v>
      </c>
      <c r="W714" s="141">
        <v>0</v>
      </c>
      <c r="X714" s="142"/>
      <c r="Y714" s="148"/>
      <c r="Z714" s="260">
        <f t="shared" si="20"/>
        <v>137036950</v>
      </c>
      <c r="AA714" s="263">
        <v>126036950</v>
      </c>
      <c r="AB714" s="168">
        <v>44358</v>
      </c>
      <c r="AC714" s="168">
        <v>44362</v>
      </c>
      <c r="AD714" s="168">
        <v>44540</v>
      </c>
      <c r="AE714" s="143">
        <v>174</v>
      </c>
      <c r="AF714" s="143">
        <v>0</v>
      </c>
      <c r="AG714" s="170">
        <v>0</v>
      </c>
      <c r="AH714" s="171" t="s">
        <v>79</v>
      </c>
      <c r="AI714" s="169" t="s">
        <v>79</v>
      </c>
      <c r="AJ714" s="169" t="s">
        <v>79</v>
      </c>
      <c r="AK714" s="169" t="s">
        <v>79</v>
      </c>
      <c r="AL714" s="143" t="s">
        <v>79</v>
      </c>
      <c r="AM714" s="143" t="s">
        <v>79</v>
      </c>
      <c r="AN714" s="143" t="s">
        <v>2610</v>
      </c>
      <c r="AO714" s="143" t="s">
        <v>79</v>
      </c>
      <c r="AP714" s="144">
        <f t="shared" si="21"/>
        <v>0.91972967874722844</v>
      </c>
      <c r="AQ714" s="35"/>
      <c r="AR714" s="35"/>
      <c r="AS714" s="35"/>
      <c r="AT714" s="35"/>
      <c r="AU714" s="35"/>
      <c r="AV714" s="35"/>
    </row>
    <row r="715" spans="1:48" s="145" customFormat="1" ht="27.95" customHeight="1" x14ac:dyDescent="0.25">
      <c r="A715" s="126" t="s">
        <v>2011</v>
      </c>
      <c r="B715" s="126">
        <v>2021</v>
      </c>
      <c r="C715" s="126" t="s">
        <v>3649</v>
      </c>
      <c r="D715" s="127" t="s">
        <v>3650</v>
      </c>
      <c r="E715" s="128" t="s">
        <v>70</v>
      </c>
      <c r="F715" s="128" t="s">
        <v>70</v>
      </c>
      <c r="G715" s="130" t="s">
        <v>60</v>
      </c>
      <c r="H715" s="131" t="s">
        <v>937</v>
      </c>
      <c r="I715" s="132" t="s">
        <v>49</v>
      </c>
      <c r="J715" s="173" t="s">
        <v>223</v>
      </c>
      <c r="K715" s="133">
        <v>57</v>
      </c>
      <c r="L715" s="134" t="str">
        <f>IF(ISERROR(VLOOKUP(K715,#REF!,2,FALSE))," ",VLOOKUP(K715,#REF!,2,FALSE))</f>
        <v xml:space="preserve"> </v>
      </c>
      <c r="M715" s="134" t="str">
        <f>IF(ISERROR(VLOOKUP(K715,#REF!,3,FALSE))," ",VLOOKUP(K715,#REF!,3,FALSE))</f>
        <v xml:space="preserve"> </v>
      </c>
      <c r="N715" s="135" t="s">
        <v>2553</v>
      </c>
      <c r="O715" s="179">
        <v>9</v>
      </c>
      <c r="P715" s="137" t="s">
        <v>2051</v>
      </c>
      <c r="Q715" s="138" t="s">
        <v>977</v>
      </c>
      <c r="R715" s="137" t="s">
        <v>296</v>
      </c>
      <c r="S715" s="137" t="s">
        <v>79</v>
      </c>
      <c r="T715" s="139" t="s">
        <v>79</v>
      </c>
      <c r="U715" s="140" t="s">
        <v>79</v>
      </c>
      <c r="V715" s="174">
        <v>6361897</v>
      </c>
      <c r="W715" s="141">
        <v>0</v>
      </c>
      <c r="X715" s="142"/>
      <c r="Y715" s="148"/>
      <c r="Z715" s="260">
        <f t="shared" si="20"/>
        <v>6361897</v>
      </c>
      <c r="AA715" s="263">
        <v>2650790</v>
      </c>
      <c r="AB715" s="168">
        <v>44358</v>
      </c>
      <c r="AC715" s="168">
        <v>44372</v>
      </c>
      <c r="AD715" s="168">
        <v>44736</v>
      </c>
      <c r="AE715" s="143">
        <v>364</v>
      </c>
      <c r="AF715" s="143">
        <v>0</v>
      </c>
      <c r="AG715" s="170">
        <v>0</v>
      </c>
      <c r="AH715" s="171" t="s">
        <v>79</v>
      </c>
      <c r="AI715" s="169" t="s">
        <v>79</v>
      </c>
      <c r="AJ715" s="169" t="s">
        <v>79</v>
      </c>
      <c r="AK715" s="169" t="s">
        <v>79</v>
      </c>
      <c r="AL715" s="143" t="s">
        <v>79</v>
      </c>
      <c r="AM715" s="143" t="s">
        <v>2610</v>
      </c>
      <c r="AN715" s="143" t="s">
        <v>79</v>
      </c>
      <c r="AO715" s="143" t="s">
        <v>79</v>
      </c>
      <c r="AP715" s="144">
        <f t="shared" si="21"/>
        <v>0.41666660117257476</v>
      </c>
      <c r="AQ715" s="35"/>
      <c r="AR715" s="35"/>
      <c r="AS715" s="35"/>
      <c r="AT715" s="35"/>
      <c r="AU715" s="35"/>
      <c r="AV715" s="35"/>
    </row>
    <row r="716" spans="1:48" s="145" customFormat="1" ht="27.95" customHeight="1" x14ac:dyDescent="0.25">
      <c r="A716" s="126" t="s">
        <v>2012</v>
      </c>
      <c r="B716" s="126">
        <v>2021</v>
      </c>
      <c r="C716" s="126"/>
      <c r="D716" s="127"/>
      <c r="E716" s="128" t="s">
        <v>70</v>
      </c>
      <c r="F716" s="128" t="s">
        <v>70</v>
      </c>
      <c r="G716" s="130" t="s">
        <v>79</v>
      </c>
      <c r="H716" s="131" t="s">
        <v>938</v>
      </c>
      <c r="I716" s="132" t="s">
        <v>49</v>
      </c>
      <c r="J716" s="173" t="s">
        <v>223</v>
      </c>
      <c r="K716" s="133">
        <v>1</v>
      </c>
      <c r="L716" s="134" t="str">
        <f>IF(ISERROR(VLOOKUP(K716,#REF!,2,FALSE))," ",VLOOKUP(K716,#REF!,2,FALSE))</f>
        <v xml:space="preserve"> </v>
      </c>
      <c r="M716" s="134" t="str">
        <f>IF(ISERROR(VLOOKUP(K716,#REF!,3,FALSE))," ",VLOOKUP(K716,#REF!,3,FALSE))</f>
        <v xml:space="preserve"> </v>
      </c>
      <c r="N716" s="135" t="s">
        <v>2554</v>
      </c>
      <c r="O716" s="179">
        <v>0</v>
      </c>
      <c r="P716" s="137" t="s">
        <v>2040</v>
      </c>
      <c r="Q716" s="138" t="s">
        <v>966</v>
      </c>
      <c r="R716" s="137" t="s">
        <v>296</v>
      </c>
      <c r="S716" s="137" t="s">
        <v>79</v>
      </c>
      <c r="T716" s="139" t="s">
        <v>79</v>
      </c>
      <c r="U716" s="140" t="s">
        <v>79</v>
      </c>
      <c r="V716" s="174">
        <v>4070817479</v>
      </c>
      <c r="W716" s="141">
        <v>0</v>
      </c>
      <c r="X716" s="142"/>
      <c r="Y716" s="148"/>
      <c r="Z716" s="260">
        <f t="shared" si="20"/>
        <v>4070817479</v>
      </c>
      <c r="AA716" s="263">
        <v>3952500000</v>
      </c>
      <c r="AB716" s="168"/>
      <c r="AC716" s="168"/>
      <c r="AD716" s="168"/>
      <c r="AE716" s="143"/>
      <c r="AF716" s="143"/>
      <c r="AG716" s="170"/>
      <c r="AH716" s="171" t="s">
        <v>79</v>
      </c>
      <c r="AI716" s="169" t="s">
        <v>79</v>
      </c>
      <c r="AJ716" s="169" t="s">
        <v>79</v>
      </c>
      <c r="AK716" s="169" t="s">
        <v>79</v>
      </c>
      <c r="AL716" s="143"/>
      <c r="AM716" s="143"/>
      <c r="AN716" s="143"/>
      <c r="AO716" s="143"/>
      <c r="AP716" s="144">
        <f t="shared" si="21"/>
        <v>0.97093520414256829</v>
      </c>
      <c r="AQ716" s="35"/>
      <c r="AR716" s="35"/>
      <c r="AS716" s="35"/>
      <c r="AT716" s="35"/>
      <c r="AU716" s="35"/>
      <c r="AV716" s="35"/>
    </row>
    <row r="717" spans="1:48" s="145" customFormat="1" ht="27.95" customHeight="1" x14ac:dyDescent="0.25">
      <c r="A717" s="126" t="s">
        <v>2012</v>
      </c>
      <c r="B717" s="126">
        <v>2021</v>
      </c>
      <c r="C717" s="126"/>
      <c r="D717" s="127"/>
      <c r="E717" s="128" t="s">
        <v>70</v>
      </c>
      <c r="F717" s="128" t="s">
        <v>70</v>
      </c>
      <c r="G717" s="130" t="s">
        <v>79</v>
      </c>
      <c r="H717" s="131" t="s">
        <v>938</v>
      </c>
      <c r="I717" s="132" t="s">
        <v>49</v>
      </c>
      <c r="J717" s="173" t="s">
        <v>223</v>
      </c>
      <c r="K717" s="133">
        <v>1</v>
      </c>
      <c r="L717" s="134" t="str">
        <f>IF(ISERROR(VLOOKUP(K717,#REF!,2,FALSE))," ",VLOOKUP(K717,#REF!,2,FALSE))</f>
        <v xml:space="preserve"> </v>
      </c>
      <c r="M717" s="134" t="str">
        <f>IF(ISERROR(VLOOKUP(K717,#REF!,3,FALSE))," ",VLOOKUP(K717,#REF!,3,FALSE))</f>
        <v xml:space="preserve"> </v>
      </c>
      <c r="N717" s="135" t="s">
        <v>2554</v>
      </c>
      <c r="O717" s="179">
        <v>0</v>
      </c>
      <c r="P717" s="137" t="s">
        <v>2040</v>
      </c>
      <c r="Q717" s="138" t="s">
        <v>966</v>
      </c>
      <c r="R717" s="137" t="s">
        <v>296</v>
      </c>
      <c r="S717" s="137" t="s">
        <v>79</v>
      </c>
      <c r="T717" s="139" t="s">
        <v>79</v>
      </c>
      <c r="U717" s="140" t="s">
        <v>79</v>
      </c>
      <c r="V717" s="174">
        <v>391682521</v>
      </c>
      <c r="W717" s="141">
        <v>0</v>
      </c>
      <c r="X717" s="142"/>
      <c r="Y717" s="148"/>
      <c r="Z717" s="260">
        <f t="shared" si="20"/>
        <v>391682521</v>
      </c>
      <c r="AA717" s="263">
        <v>0</v>
      </c>
      <c r="AB717" s="168"/>
      <c r="AC717" s="168"/>
      <c r="AD717" s="168"/>
      <c r="AE717" s="143"/>
      <c r="AF717" s="143"/>
      <c r="AG717" s="170"/>
      <c r="AH717" s="171" t="s">
        <v>79</v>
      </c>
      <c r="AI717" s="169" t="s">
        <v>79</v>
      </c>
      <c r="AJ717" s="169" t="s">
        <v>79</v>
      </c>
      <c r="AK717" s="169" t="s">
        <v>79</v>
      </c>
      <c r="AL717" s="143"/>
      <c r="AM717" s="143"/>
      <c r="AN717" s="143"/>
      <c r="AO717" s="143"/>
      <c r="AP717" s="144">
        <f t="shared" si="21"/>
        <v>0</v>
      </c>
      <c r="AQ717" s="35"/>
      <c r="AR717" s="35"/>
      <c r="AS717" s="35"/>
      <c r="AT717" s="35"/>
      <c r="AU717" s="35"/>
      <c r="AV717" s="35"/>
    </row>
    <row r="718" spans="1:48" s="145" customFormat="1" ht="27.95" customHeight="1" x14ac:dyDescent="0.25">
      <c r="A718" s="126" t="s">
        <v>2013</v>
      </c>
      <c r="B718" s="126">
        <v>2021</v>
      </c>
      <c r="C718" s="126"/>
      <c r="D718" s="127"/>
      <c r="E718" s="128" t="s">
        <v>70</v>
      </c>
      <c r="F718" s="128" t="s">
        <v>70</v>
      </c>
      <c r="G718" s="130" t="s">
        <v>79</v>
      </c>
      <c r="H718" s="131" t="s">
        <v>939</v>
      </c>
      <c r="I718" s="132" t="s">
        <v>49</v>
      </c>
      <c r="J718" s="173" t="s">
        <v>223</v>
      </c>
      <c r="K718" s="133">
        <v>33</v>
      </c>
      <c r="L718" s="134" t="str">
        <f>IF(ISERROR(VLOOKUP(K718,#REF!,2,FALSE))," ",VLOOKUP(K718,#REF!,2,FALSE))</f>
        <v xml:space="preserve"> </v>
      </c>
      <c r="M718" s="134" t="str">
        <f>IF(ISERROR(VLOOKUP(K718,#REF!,3,FALSE))," ",VLOOKUP(K718,#REF!,3,FALSE))</f>
        <v xml:space="preserve"> </v>
      </c>
      <c r="N718" s="135" t="s">
        <v>2555</v>
      </c>
      <c r="O718" s="179">
        <v>0</v>
      </c>
      <c r="P718" s="137" t="s">
        <v>2167</v>
      </c>
      <c r="Q718" s="138" t="s">
        <v>1093</v>
      </c>
      <c r="R718" s="137" t="s">
        <v>296</v>
      </c>
      <c r="S718" s="137" t="s">
        <v>79</v>
      </c>
      <c r="T718" s="139" t="s">
        <v>79</v>
      </c>
      <c r="U718" s="140" t="s">
        <v>79</v>
      </c>
      <c r="V718" s="174">
        <v>177700</v>
      </c>
      <c r="W718" s="141">
        <v>0</v>
      </c>
      <c r="X718" s="142"/>
      <c r="Y718" s="148"/>
      <c r="Z718" s="260">
        <f t="shared" ref="Z718:Z752" si="22">+V718+W718+Y718</f>
        <v>177700</v>
      </c>
      <c r="AA718" s="263">
        <v>177700</v>
      </c>
      <c r="AB718" s="168"/>
      <c r="AC718" s="168"/>
      <c r="AD718" s="168"/>
      <c r="AE718" s="143"/>
      <c r="AF718" s="143"/>
      <c r="AG718" s="170"/>
      <c r="AH718" s="171" t="s">
        <v>79</v>
      </c>
      <c r="AI718" s="169" t="s">
        <v>79</v>
      </c>
      <c r="AJ718" s="169" t="s">
        <v>79</v>
      </c>
      <c r="AK718" s="169" t="s">
        <v>79</v>
      </c>
      <c r="AL718" s="143"/>
      <c r="AM718" s="143"/>
      <c r="AN718" s="143"/>
      <c r="AO718" s="143"/>
      <c r="AP718" s="144">
        <f t="shared" ref="AP718:AP752" si="23">IF(ISERROR(AA718/Z718),"-",(AA718/Z718))</f>
        <v>1</v>
      </c>
      <c r="AQ718" s="35"/>
      <c r="AR718" s="35"/>
      <c r="AS718" s="35"/>
      <c r="AT718" s="35"/>
      <c r="AU718" s="35"/>
      <c r="AV718" s="35"/>
    </row>
    <row r="719" spans="1:48" s="145" customFormat="1" ht="27.95" customHeight="1" x14ac:dyDescent="0.25">
      <c r="A719" s="126" t="s">
        <v>2013</v>
      </c>
      <c r="B719" s="126">
        <v>2021</v>
      </c>
      <c r="C719" s="126"/>
      <c r="D719" s="127"/>
      <c r="E719" s="128" t="s">
        <v>70</v>
      </c>
      <c r="F719" s="128" t="s">
        <v>70</v>
      </c>
      <c r="G719" s="130" t="s">
        <v>79</v>
      </c>
      <c r="H719" s="131" t="s">
        <v>939</v>
      </c>
      <c r="I719" s="132" t="s">
        <v>49</v>
      </c>
      <c r="J719" s="173" t="s">
        <v>223</v>
      </c>
      <c r="K719" s="133">
        <v>57</v>
      </c>
      <c r="L719" s="134" t="str">
        <f>IF(ISERROR(VLOOKUP(K719,#REF!,2,FALSE))," ",VLOOKUP(K719,#REF!,2,FALSE))</f>
        <v xml:space="preserve"> </v>
      </c>
      <c r="M719" s="134" t="str">
        <f>IF(ISERROR(VLOOKUP(K719,#REF!,3,FALSE))," ",VLOOKUP(K719,#REF!,3,FALSE))</f>
        <v xml:space="preserve"> </v>
      </c>
      <c r="N719" s="135" t="s">
        <v>2553</v>
      </c>
      <c r="O719" s="179">
        <v>0</v>
      </c>
      <c r="P719" s="137" t="s">
        <v>2167</v>
      </c>
      <c r="Q719" s="138" t="s">
        <v>1093</v>
      </c>
      <c r="R719" s="137" t="s">
        <v>296</v>
      </c>
      <c r="S719" s="137" t="s">
        <v>79</v>
      </c>
      <c r="T719" s="139" t="s">
        <v>79</v>
      </c>
      <c r="U719" s="140" t="s">
        <v>79</v>
      </c>
      <c r="V719" s="174">
        <v>853400</v>
      </c>
      <c r="W719" s="141">
        <v>0</v>
      </c>
      <c r="X719" s="142"/>
      <c r="Y719" s="148"/>
      <c r="Z719" s="260">
        <f t="shared" si="22"/>
        <v>853400</v>
      </c>
      <c r="AA719" s="263">
        <v>853400</v>
      </c>
      <c r="AB719" s="168"/>
      <c r="AC719" s="168"/>
      <c r="AD719" s="168"/>
      <c r="AE719" s="143"/>
      <c r="AF719" s="143"/>
      <c r="AG719" s="170"/>
      <c r="AH719" s="171" t="s">
        <v>79</v>
      </c>
      <c r="AI719" s="169" t="s">
        <v>79</v>
      </c>
      <c r="AJ719" s="169" t="s">
        <v>79</v>
      </c>
      <c r="AK719" s="169" t="s">
        <v>79</v>
      </c>
      <c r="AL719" s="143"/>
      <c r="AM719" s="143"/>
      <c r="AN719" s="143"/>
      <c r="AO719" s="143"/>
      <c r="AP719" s="144">
        <f t="shared" si="23"/>
        <v>1</v>
      </c>
      <c r="AQ719" s="35"/>
      <c r="AR719" s="35"/>
      <c r="AS719" s="35"/>
      <c r="AT719" s="35"/>
      <c r="AU719" s="35"/>
      <c r="AV719" s="35"/>
    </row>
    <row r="720" spans="1:48" s="145" customFormat="1" ht="27.95" customHeight="1" x14ac:dyDescent="0.25">
      <c r="A720" s="126" t="s">
        <v>2013</v>
      </c>
      <c r="B720" s="126">
        <v>2021</v>
      </c>
      <c r="C720" s="126"/>
      <c r="D720" s="127"/>
      <c r="E720" s="128" t="s">
        <v>70</v>
      </c>
      <c r="F720" s="128" t="s">
        <v>70</v>
      </c>
      <c r="G720" s="130" t="s">
        <v>79</v>
      </c>
      <c r="H720" s="131" t="s">
        <v>939</v>
      </c>
      <c r="I720" s="132" t="s">
        <v>49</v>
      </c>
      <c r="J720" s="173" t="s">
        <v>223</v>
      </c>
      <c r="K720" s="133">
        <v>57</v>
      </c>
      <c r="L720" s="134" t="str">
        <f>IF(ISERROR(VLOOKUP(K720,#REF!,2,FALSE))," ",VLOOKUP(K720,#REF!,2,FALSE))</f>
        <v xml:space="preserve"> </v>
      </c>
      <c r="M720" s="134" t="str">
        <f>IF(ISERROR(VLOOKUP(K720,#REF!,3,FALSE))," ",VLOOKUP(K720,#REF!,3,FALSE))</f>
        <v xml:space="preserve"> </v>
      </c>
      <c r="N720" s="135" t="s">
        <v>2563</v>
      </c>
      <c r="O720" s="179">
        <v>0</v>
      </c>
      <c r="P720" s="137" t="s">
        <v>2167</v>
      </c>
      <c r="Q720" s="138" t="s">
        <v>1093</v>
      </c>
      <c r="R720" s="137" t="s">
        <v>296</v>
      </c>
      <c r="S720" s="137" t="s">
        <v>79</v>
      </c>
      <c r="T720" s="139" t="s">
        <v>79</v>
      </c>
      <c r="U720" s="140" t="s">
        <v>79</v>
      </c>
      <c r="V720" s="174">
        <v>4385300</v>
      </c>
      <c r="W720" s="141">
        <v>0</v>
      </c>
      <c r="X720" s="142"/>
      <c r="Y720" s="148"/>
      <c r="Z720" s="260">
        <f t="shared" si="22"/>
        <v>4385300</v>
      </c>
      <c r="AA720" s="263">
        <v>4385300</v>
      </c>
      <c r="AB720" s="168"/>
      <c r="AC720" s="168"/>
      <c r="AD720" s="168"/>
      <c r="AE720" s="143"/>
      <c r="AF720" s="143"/>
      <c r="AG720" s="170"/>
      <c r="AH720" s="171" t="s">
        <v>79</v>
      </c>
      <c r="AI720" s="169" t="s">
        <v>79</v>
      </c>
      <c r="AJ720" s="169" t="s">
        <v>79</v>
      </c>
      <c r="AK720" s="169" t="s">
        <v>79</v>
      </c>
      <c r="AL720" s="143"/>
      <c r="AM720" s="143"/>
      <c r="AN720" s="143"/>
      <c r="AO720" s="143"/>
      <c r="AP720" s="144">
        <f t="shared" si="23"/>
        <v>1</v>
      </c>
      <c r="AQ720" s="35"/>
      <c r="AR720" s="35"/>
      <c r="AS720" s="35"/>
      <c r="AT720" s="35"/>
      <c r="AU720" s="35"/>
      <c r="AV720" s="35"/>
    </row>
    <row r="721" spans="1:48" s="145" customFormat="1" ht="27.95" customHeight="1" x14ac:dyDescent="0.25">
      <c r="A721" s="126" t="s">
        <v>2013</v>
      </c>
      <c r="B721" s="126">
        <v>2021</v>
      </c>
      <c r="C721" s="126"/>
      <c r="D721" s="127"/>
      <c r="E721" s="128" t="s">
        <v>70</v>
      </c>
      <c r="F721" s="128" t="s">
        <v>70</v>
      </c>
      <c r="G721" s="130" t="s">
        <v>79</v>
      </c>
      <c r="H721" s="131" t="s">
        <v>939</v>
      </c>
      <c r="I721" s="132" t="s">
        <v>49</v>
      </c>
      <c r="J721" s="173" t="s">
        <v>223</v>
      </c>
      <c r="K721" s="133">
        <v>49</v>
      </c>
      <c r="L721" s="134" t="str">
        <f>IF(ISERROR(VLOOKUP(K721,#REF!,2,FALSE))," ",VLOOKUP(K721,#REF!,2,FALSE))</f>
        <v xml:space="preserve"> </v>
      </c>
      <c r="M721" s="134" t="str">
        <f>IF(ISERROR(VLOOKUP(K721,#REF!,3,FALSE))," ",VLOOKUP(K721,#REF!,3,FALSE))</f>
        <v xml:space="preserve"> </v>
      </c>
      <c r="N721" s="135" t="s">
        <v>2565</v>
      </c>
      <c r="O721" s="179">
        <v>0</v>
      </c>
      <c r="P721" s="137" t="s">
        <v>2167</v>
      </c>
      <c r="Q721" s="138" t="s">
        <v>1093</v>
      </c>
      <c r="R721" s="137" t="s">
        <v>296</v>
      </c>
      <c r="S721" s="137" t="s">
        <v>79</v>
      </c>
      <c r="T721" s="139" t="s">
        <v>79</v>
      </c>
      <c r="U721" s="140" t="s">
        <v>79</v>
      </c>
      <c r="V721" s="174">
        <v>923100</v>
      </c>
      <c r="W721" s="141">
        <v>0</v>
      </c>
      <c r="X721" s="142"/>
      <c r="Y721" s="148"/>
      <c r="Z721" s="260">
        <f t="shared" si="22"/>
        <v>923100</v>
      </c>
      <c r="AA721" s="263">
        <v>923100</v>
      </c>
      <c r="AB721" s="168"/>
      <c r="AC721" s="168"/>
      <c r="AD721" s="168"/>
      <c r="AE721" s="143"/>
      <c r="AF721" s="143"/>
      <c r="AG721" s="170"/>
      <c r="AH721" s="171" t="s">
        <v>79</v>
      </c>
      <c r="AI721" s="169" t="s">
        <v>79</v>
      </c>
      <c r="AJ721" s="169" t="s">
        <v>79</v>
      </c>
      <c r="AK721" s="169" t="s">
        <v>79</v>
      </c>
      <c r="AL721" s="143"/>
      <c r="AM721" s="143"/>
      <c r="AN721" s="143"/>
      <c r="AO721" s="143"/>
      <c r="AP721" s="144">
        <f t="shared" si="23"/>
        <v>1</v>
      </c>
      <c r="AQ721" s="35"/>
      <c r="AR721" s="35"/>
      <c r="AS721" s="35"/>
      <c r="AT721" s="35"/>
      <c r="AU721" s="35"/>
      <c r="AV721" s="35"/>
    </row>
    <row r="722" spans="1:48" s="145" customFormat="1" ht="27.95" customHeight="1" x14ac:dyDescent="0.25">
      <c r="A722" s="126" t="s">
        <v>2013</v>
      </c>
      <c r="B722" s="126">
        <v>2021</v>
      </c>
      <c r="C722" s="126"/>
      <c r="D722" s="127"/>
      <c r="E722" s="128" t="s">
        <v>70</v>
      </c>
      <c r="F722" s="128" t="s">
        <v>70</v>
      </c>
      <c r="G722" s="130" t="s">
        <v>79</v>
      </c>
      <c r="H722" s="131" t="s">
        <v>939</v>
      </c>
      <c r="I722" s="132" t="s">
        <v>49</v>
      </c>
      <c r="J722" s="173" t="s">
        <v>223</v>
      </c>
      <c r="K722" s="133">
        <v>48</v>
      </c>
      <c r="L722" s="134" t="str">
        <f>IF(ISERROR(VLOOKUP(K722,#REF!,2,FALSE))," ",VLOOKUP(K722,#REF!,2,FALSE))</f>
        <v xml:space="preserve"> </v>
      </c>
      <c r="M722" s="134" t="str">
        <f>IF(ISERROR(VLOOKUP(K722,#REF!,3,FALSE))," ",VLOOKUP(K722,#REF!,3,FALSE))</f>
        <v xml:space="preserve"> </v>
      </c>
      <c r="N722" s="135" t="s">
        <v>2571</v>
      </c>
      <c r="O722" s="179">
        <v>0</v>
      </c>
      <c r="P722" s="137" t="s">
        <v>2167</v>
      </c>
      <c r="Q722" s="138" t="s">
        <v>1093</v>
      </c>
      <c r="R722" s="137" t="s">
        <v>296</v>
      </c>
      <c r="S722" s="137" t="s">
        <v>79</v>
      </c>
      <c r="T722" s="139" t="s">
        <v>79</v>
      </c>
      <c r="U722" s="140" t="s">
        <v>79</v>
      </c>
      <c r="V722" s="174">
        <v>177700</v>
      </c>
      <c r="W722" s="141">
        <v>0</v>
      </c>
      <c r="X722" s="142"/>
      <c r="Y722" s="148"/>
      <c r="Z722" s="260">
        <f t="shared" si="22"/>
        <v>177700</v>
      </c>
      <c r="AA722" s="263">
        <v>177700</v>
      </c>
      <c r="AB722" s="168"/>
      <c r="AC722" s="168"/>
      <c r="AD722" s="168"/>
      <c r="AE722" s="143"/>
      <c r="AF722" s="143"/>
      <c r="AG722" s="170"/>
      <c r="AH722" s="171" t="s">
        <v>79</v>
      </c>
      <c r="AI722" s="169" t="s">
        <v>79</v>
      </c>
      <c r="AJ722" s="169" t="s">
        <v>79</v>
      </c>
      <c r="AK722" s="169" t="s">
        <v>79</v>
      </c>
      <c r="AL722" s="143"/>
      <c r="AM722" s="143"/>
      <c r="AN722" s="143"/>
      <c r="AO722" s="143"/>
      <c r="AP722" s="144">
        <f t="shared" si="23"/>
        <v>1</v>
      </c>
      <c r="AQ722" s="35"/>
      <c r="AR722" s="35"/>
      <c r="AS722" s="35"/>
      <c r="AT722" s="35"/>
      <c r="AU722" s="35"/>
      <c r="AV722" s="35"/>
    </row>
    <row r="723" spans="1:48" s="145" customFormat="1" ht="27.95" customHeight="1" x14ac:dyDescent="0.25">
      <c r="A723" s="126" t="s">
        <v>2013</v>
      </c>
      <c r="B723" s="126">
        <v>2021</v>
      </c>
      <c r="C723" s="126"/>
      <c r="D723" s="127"/>
      <c r="E723" s="128" t="s">
        <v>70</v>
      </c>
      <c r="F723" s="128" t="s">
        <v>70</v>
      </c>
      <c r="G723" s="130" t="s">
        <v>79</v>
      </c>
      <c r="H723" s="131" t="s">
        <v>939</v>
      </c>
      <c r="I723" s="132" t="s">
        <v>49</v>
      </c>
      <c r="J723" s="173" t="s">
        <v>223</v>
      </c>
      <c r="K723" s="133">
        <v>30</v>
      </c>
      <c r="L723" s="134" t="str">
        <f>IF(ISERROR(VLOOKUP(K723,#REF!,2,FALSE))," ",VLOOKUP(K723,#REF!,2,FALSE))</f>
        <v xml:space="preserve"> </v>
      </c>
      <c r="M723" s="134" t="str">
        <f>IF(ISERROR(VLOOKUP(K723,#REF!,3,FALSE))," ",VLOOKUP(K723,#REF!,3,FALSE))</f>
        <v xml:space="preserve"> </v>
      </c>
      <c r="N723" s="135" t="s">
        <v>2567</v>
      </c>
      <c r="O723" s="179">
        <v>0</v>
      </c>
      <c r="P723" s="137" t="s">
        <v>2167</v>
      </c>
      <c r="Q723" s="138" t="s">
        <v>1093</v>
      </c>
      <c r="R723" s="137" t="s">
        <v>296</v>
      </c>
      <c r="S723" s="137" t="s">
        <v>79</v>
      </c>
      <c r="T723" s="139" t="s">
        <v>79</v>
      </c>
      <c r="U723" s="140" t="s">
        <v>79</v>
      </c>
      <c r="V723" s="174">
        <v>177700</v>
      </c>
      <c r="W723" s="141">
        <v>0</v>
      </c>
      <c r="X723" s="142"/>
      <c r="Y723" s="148"/>
      <c r="Z723" s="260">
        <f t="shared" si="22"/>
        <v>177700</v>
      </c>
      <c r="AA723" s="263">
        <v>177700</v>
      </c>
      <c r="AB723" s="168"/>
      <c r="AC723" s="168"/>
      <c r="AD723" s="168"/>
      <c r="AE723" s="143"/>
      <c r="AF723" s="143"/>
      <c r="AG723" s="170"/>
      <c r="AH723" s="171" t="s">
        <v>79</v>
      </c>
      <c r="AI723" s="169" t="s">
        <v>79</v>
      </c>
      <c r="AJ723" s="169" t="s">
        <v>79</v>
      </c>
      <c r="AK723" s="169" t="s">
        <v>79</v>
      </c>
      <c r="AL723" s="143"/>
      <c r="AM723" s="143"/>
      <c r="AN723" s="143"/>
      <c r="AO723" s="143"/>
      <c r="AP723" s="144">
        <f t="shared" si="23"/>
        <v>1</v>
      </c>
      <c r="AQ723" s="35"/>
      <c r="AR723" s="35"/>
      <c r="AS723" s="35"/>
      <c r="AT723" s="35"/>
      <c r="AU723" s="35"/>
      <c r="AV723" s="35"/>
    </row>
    <row r="724" spans="1:48" s="145" customFormat="1" ht="27.95" customHeight="1" x14ac:dyDescent="0.25">
      <c r="A724" s="126" t="s">
        <v>2013</v>
      </c>
      <c r="B724" s="126">
        <v>2021</v>
      </c>
      <c r="C724" s="126"/>
      <c r="D724" s="127"/>
      <c r="E724" s="128" t="s">
        <v>70</v>
      </c>
      <c r="F724" s="128" t="s">
        <v>70</v>
      </c>
      <c r="G724" s="130" t="s">
        <v>79</v>
      </c>
      <c r="H724" s="131" t="s">
        <v>939</v>
      </c>
      <c r="I724" s="132" t="s">
        <v>49</v>
      </c>
      <c r="J724" s="173" t="s">
        <v>223</v>
      </c>
      <c r="K724" s="133">
        <v>43</v>
      </c>
      <c r="L724" s="134" t="str">
        <f>IF(ISERROR(VLOOKUP(K724,#REF!,2,FALSE))," ",VLOOKUP(K724,#REF!,2,FALSE))</f>
        <v xml:space="preserve"> </v>
      </c>
      <c r="M724" s="134" t="str">
        <f>IF(ISERROR(VLOOKUP(K724,#REF!,3,FALSE))," ",VLOOKUP(K724,#REF!,3,FALSE))</f>
        <v xml:space="preserve"> </v>
      </c>
      <c r="N724" s="135" t="s">
        <v>2566</v>
      </c>
      <c r="O724" s="179">
        <v>0</v>
      </c>
      <c r="P724" s="137" t="s">
        <v>2167</v>
      </c>
      <c r="Q724" s="138" t="s">
        <v>1093</v>
      </c>
      <c r="R724" s="137" t="s">
        <v>296</v>
      </c>
      <c r="S724" s="137" t="s">
        <v>79</v>
      </c>
      <c r="T724" s="139" t="s">
        <v>79</v>
      </c>
      <c r="U724" s="140" t="s">
        <v>79</v>
      </c>
      <c r="V724" s="174">
        <v>1257800</v>
      </c>
      <c r="W724" s="141">
        <v>0</v>
      </c>
      <c r="X724" s="142"/>
      <c r="Y724" s="148"/>
      <c r="Z724" s="260">
        <f t="shared" si="22"/>
        <v>1257800</v>
      </c>
      <c r="AA724" s="263">
        <v>1257800</v>
      </c>
      <c r="AB724" s="168"/>
      <c r="AC724" s="168"/>
      <c r="AD724" s="168"/>
      <c r="AE724" s="143"/>
      <c r="AF724" s="143"/>
      <c r="AG724" s="170"/>
      <c r="AH724" s="171" t="s">
        <v>79</v>
      </c>
      <c r="AI724" s="169" t="s">
        <v>79</v>
      </c>
      <c r="AJ724" s="169" t="s">
        <v>79</v>
      </c>
      <c r="AK724" s="169" t="s">
        <v>79</v>
      </c>
      <c r="AL724" s="143"/>
      <c r="AM724" s="143"/>
      <c r="AN724" s="143"/>
      <c r="AO724" s="143"/>
      <c r="AP724" s="144">
        <f t="shared" si="23"/>
        <v>1</v>
      </c>
      <c r="AQ724" s="35"/>
      <c r="AR724" s="35"/>
      <c r="AS724" s="35"/>
      <c r="AT724" s="35"/>
      <c r="AU724" s="35"/>
      <c r="AV724" s="35"/>
    </row>
    <row r="725" spans="1:48" s="145" customFormat="1" ht="27.95" customHeight="1" x14ac:dyDescent="0.25">
      <c r="A725" s="126" t="s">
        <v>2014</v>
      </c>
      <c r="B725" s="126">
        <v>2021</v>
      </c>
      <c r="C725" s="126" t="s">
        <v>3611</v>
      </c>
      <c r="D725" s="127" t="s">
        <v>3612</v>
      </c>
      <c r="E725" s="128" t="s">
        <v>70</v>
      </c>
      <c r="F725" s="128" t="s">
        <v>70</v>
      </c>
      <c r="G725" s="130" t="s">
        <v>60</v>
      </c>
      <c r="H725" s="131" t="s">
        <v>940</v>
      </c>
      <c r="I725" s="132" t="s">
        <v>48</v>
      </c>
      <c r="J725" s="173" t="s">
        <v>223</v>
      </c>
      <c r="K725" s="133" t="s">
        <v>79</v>
      </c>
      <c r="L725" s="134" t="str">
        <f>IF(ISERROR(VLOOKUP(K725,#REF!,2,FALSE))," ",VLOOKUP(K725,#REF!,2,FALSE))</f>
        <v xml:space="preserve"> </v>
      </c>
      <c r="M725" s="134" t="str">
        <f>IF(ISERROR(VLOOKUP(K725,#REF!,3,FALSE))," ",VLOOKUP(K725,#REF!,3,FALSE))</f>
        <v xml:space="preserve"> </v>
      </c>
      <c r="N725" s="135" t="s">
        <v>2591</v>
      </c>
      <c r="O725" s="136">
        <v>1</v>
      </c>
      <c r="P725" s="137" t="s">
        <v>2545</v>
      </c>
      <c r="Q725" s="138" t="s">
        <v>1474</v>
      </c>
      <c r="R725" s="137" t="s">
        <v>296</v>
      </c>
      <c r="S725" s="137" t="s">
        <v>79</v>
      </c>
      <c r="T725" s="139" t="s">
        <v>79</v>
      </c>
      <c r="U725" s="140" t="s">
        <v>79</v>
      </c>
      <c r="V725" s="174">
        <v>207416</v>
      </c>
      <c r="W725" s="141">
        <v>0</v>
      </c>
      <c r="X725" s="142"/>
      <c r="Y725" s="148"/>
      <c r="Z725" s="260">
        <f t="shared" si="22"/>
        <v>207416</v>
      </c>
      <c r="AA725" s="263">
        <v>0</v>
      </c>
      <c r="AB725" s="168">
        <v>44459</v>
      </c>
      <c r="AC725" s="168">
        <v>44459</v>
      </c>
      <c r="AD725" s="168">
        <v>44488</v>
      </c>
      <c r="AE725" s="143">
        <v>30</v>
      </c>
      <c r="AF725" s="143">
        <v>0</v>
      </c>
      <c r="AG725" s="170">
        <v>0</v>
      </c>
      <c r="AH725" s="171" t="s">
        <v>79</v>
      </c>
      <c r="AI725" s="169" t="s">
        <v>79</v>
      </c>
      <c r="AJ725" s="169" t="s">
        <v>79</v>
      </c>
      <c r="AK725" s="169" t="s">
        <v>79</v>
      </c>
      <c r="AL725" s="143" t="s">
        <v>79</v>
      </c>
      <c r="AM725" s="143" t="s">
        <v>79</v>
      </c>
      <c r="AN725" s="143" t="s">
        <v>2610</v>
      </c>
      <c r="AO725" s="143" t="s">
        <v>79</v>
      </c>
      <c r="AP725" s="144">
        <f t="shared" si="23"/>
        <v>0</v>
      </c>
      <c r="AQ725" s="35"/>
      <c r="AR725" s="35"/>
      <c r="AS725" s="35"/>
      <c r="AT725" s="35"/>
      <c r="AU725" s="35"/>
      <c r="AV725" s="35"/>
    </row>
    <row r="726" spans="1:48" s="145" customFormat="1" ht="27.95" customHeight="1" x14ac:dyDescent="0.25">
      <c r="A726" s="126" t="s">
        <v>2015</v>
      </c>
      <c r="B726" s="126">
        <v>2021</v>
      </c>
      <c r="C726" s="126" t="s">
        <v>3613</v>
      </c>
      <c r="D726" s="127" t="s">
        <v>3614</v>
      </c>
      <c r="E726" s="128" t="s">
        <v>70</v>
      </c>
      <c r="F726" s="128" t="s">
        <v>70</v>
      </c>
      <c r="G726" s="130" t="s">
        <v>60</v>
      </c>
      <c r="H726" s="131" t="s">
        <v>941</v>
      </c>
      <c r="I726" s="132" t="s">
        <v>49</v>
      </c>
      <c r="J726" s="173" t="s">
        <v>223</v>
      </c>
      <c r="K726" s="133">
        <v>14</v>
      </c>
      <c r="L726" s="134" t="str">
        <f>IF(ISERROR(VLOOKUP(K726,#REF!,2,FALSE))," ",VLOOKUP(K726,#REF!,2,FALSE))</f>
        <v xml:space="preserve"> </v>
      </c>
      <c r="M726" s="134" t="str">
        <f>IF(ISERROR(VLOOKUP(K726,#REF!,3,FALSE))," ",VLOOKUP(K726,#REF!,3,FALSE))</f>
        <v xml:space="preserve"> </v>
      </c>
      <c r="N726" s="135" t="s">
        <v>2609</v>
      </c>
      <c r="O726" s="136">
        <v>9</v>
      </c>
      <c r="P726" s="137" t="s">
        <v>2546</v>
      </c>
      <c r="Q726" s="138" t="s">
        <v>1475</v>
      </c>
      <c r="R726" s="137" t="s">
        <v>296</v>
      </c>
      <c r="S726" s="137" t="s">
        <v>79</v>
      </c>
      <c r="T726" s="139" t="s">
        <v>79</v>
      </c>
      <c r="U726" s="140" t="s">
        <v>79</v>
      </c>
      <c r="V726" s="174">
        <v>878901000</v>
      </c>
      <c r="W726" s="141">
        <v>0</v>
      </c>
      <c r="X726" s="142"/>
      <c r="Y726" s="148"/>
      <c r="Z726" s="260">
        <f t="shared" si="22"/>
        <v>878901000</v>
      </c>
      <c r="AA726" s="263">
        <v>0</v>
      </c>
      <c r="AB726" s="168">
        <v>44481</v>
      </c>
      <c r="AC726" s="168">
        <v>44481</v>
      </c>
      <c r="AD726" s="168">
        <v>44572</v>
      </c>
      <c r="AE726" s="143">
        <v>90</v>
      </c>
      <c r="AF726" s="143">
        <v>0</v>
      </c>
      <c r="AG726" s="170">
        <v>0</v>
      </c>
      <c r="AH726" s="171" t="s">
        <v>79</v>
      </c>
      <c r="AI726" s="169" t="s">
        <v>79</v>
      </c>
      <c r="AJ726" s="169" t="s">
        <v>79</v>
      </c>
      <c r="AK726" s="169" t="s">
        <v>79</v>
      </c>
      <c r="AL726" s="143" t="s">
        <v>79</v>
      </c>
      <c r="AM726" s="143" t="s">
        <v>79</v>
      </c>
      <c r="AN726" s="143" t="s">
        <v>2610</v>
      </c>
      <c r="AO726" s="143" t="s">
        <v>79</v>
      </c>
      <c r="AP726" s="144">
        <f t="shared" si="23"/>
        <v>0</v>
      </c>
      <c r="AQ726" s="35"/>
      <c r="AR726" s="35"/>
      <c r="AS726" s="35"/>
      <c r="AT726" s="35"/>
      <c r="AU726" s="35"/>
      <c r="AV726" s="35"/>
    </row>
    <row r="727" spans="1:48" s="145" customFormat="1" ht="27.95" customHeight="1" x14ac:dyDescent="0.25">
      <c r="A727" s="126" t="s">
        <v>2016</v>
      </c>
      <c r="B727" s="126">
        <v>2021</v>
      </c>
      <c r="C727" s="126" t="s">
        <v>3615</v>
      </c>
      <c r="D727" s="127" t="s">
        <v>3616</v>
      </c>
      <c r="E727" s="128" t="s">
        <v>70</v>
      </c>
      <c r="F727" s="128" t="s">
        <v>70</v>
      </c>
      <c r="G727" s="130" t="s">
        <v>60</v>
      </c>
      <c r="H727" s="131" t="s">
        <v>942</v>
      </c>
      <c r="I727" s="132" t="s">
        <v>49</v>
      </c>
      <c r="J727" s="173" t="s">
        <v>223</v>
      </c>
      <c r="K727" s="133">
        <v>48</v>
      </c>
      <c r="L727" s="134" t="str">
        <f>IF(ISERROR(VLOOKUP(K727,#REF!,2,FALSE))," ",VLOOKUP(K727,#REF!,2,FALSE))</f>
        <v xml:space="preserve"> </v>
      </c>
      <c r="M727" s="134" t="str">
        <f>IF(ISERROR(VLOOKUP(K727,#REF!,3,FALSE))," ",VLOOKUP(K727,#REF!,3,FALSE))</f>
        <v xml:space="preserve"> </v>
      </c>
      <c r="N727" s="135" t="s">
        <v>2581</v>
      </c>
      <c r="O727" s="136">
        <v>1</v>
      </c>
      <c r="P727" s="137" t="s">
        <v>2547</v>
      </c>
      <c r="Q727" s="138" t="s">
        <v>1476</v>
      </c>
      <c r="R727" s="137" t="s">
        <v>296</v>
      </c>
      <c r="S727" s="137" t="s">
        <v>79</v>
      </c>
      <c r="T727" s="139" t="s">
        <v>79</v>
      </c>
      <c r="U727" s="140" t="s">
        <v>79</v>
      </c>
      <c r="V727" s="174">
        <v>162466963</v>
      </c>
      <c r="W727" s="141">
        <v>0</v>
      </c>
      <c r="X727" s="142"/>
      <c r="Y727" s="148"/>
      <c r="Z727" s="260">
        <f t="shared" si="22"/>
        <v>162466963</v>
      </c>
      <c r="AA727" s="263">
        <v>0</v>
      </c>
      <c r="AB727" s="168">
        <v>44503</v>
      </c>
      <c r="AC727" s="168">
        <v>44503</v>
      </c>
      <c r="AD727" s="168">
        <v>44594</v>
      </c>
      <c r="AE727" s="143">
        <v>90</v>
      </c>
      <c r="AF727" s="143">
        <v>0</v>
      </c>
      <c r="AG727" s="170">
        <v>0</v>
      </c>
      <c r="AH727" s="171" t="s">
        <v>79</v>
      </c>
      <c r="AI727" s="169" t="s">
        <v>79</v>
      </c>
      <c r="AJ727" s="169" t="s">
        <v>79</v>
      </c>
      <c r="AK727" s="169" t="s">
        <v>79</v>
      </c>
      <c r="AL727" s="143" t="s">
        <v>79</v>
      </c>
      <c r="AM727" s="143" t="s">
        <v>79</v>
      </c>
      <c r="AN727" s="143" t="s">
        <v>2610</v>
      </c>
      <c r="AO727" s="143" t="s">
        <v>79</v>
      </c>
      <c r="AP727" s="144">
        <f t="shared" si="23"/>
        <v>0</v>
      </c>
      <c r="AQ727" s="35"/>
      <c r="AR727" s="35"/>
      <c r="AS727" s="35"/>
      <c r="AT727" s="35"/>
      <c r="AU727" s="35"/>
      <c r="AV727" s="35"/>
    </row>
    <row r="728" spans="1:48" s="145" customFormat="1" ht="27.95" customHeight="1" x14ac:dyDescent="0.25">
      <c r="A728" s="126" t="s">
        <v>2017</v>
      </c>
      <c r="B728" s="126">
        <v>2021</v>
      </c>
      <c r="C728" s="126" t="s">
        <v>3617</v>
      </c>
      <c r="D728" s="127" t="s">
        <v>3618</v>
      </c>
      <c r="E728" s="128" t="s">
        <v>70</v>
      </c>
      <c r="F728" s="128" t="s">
        <v>70</v>
      </c>
      <c r="G728" s="130" t="s">
        <v>60</v>
      </c>
      <c r="H728" s="131" t="s">
        <v>943</v>
      </c>
      <c r="I728" s="132" t="s">
        <v>49</v>
      </c>
      <c r="J728" s="173" t="s">
        <v>223</v>
      </c>
      <c r="K728" s="133">
        <v>55</v>
      </c>
      <c r="L728" s="134" t="str">
        <f>IF(ISERROR(VLOOKUP(K728,#REF!,2,FALSE))," ",VLOOKUP(K728,#REF!,2,FALSE))</f>
        <v xml:space="preserve"> </v>
      </c>
      <c r="M728" s="134" t="str">
        <f>IF(ISERROR(VLOOKUP(K728,#REF!,3,FALSE))," ",VLOOKUP(K728,#REF!,3,FALSE))</f>
        <v xml:space="preserve"> </v>
      </c>
      <c r="N728" s="135" t="s">
        <v>2572</v>
      </c>
      <c r="O728" s="136">
        <v>5</v>
      </c>
      <c r="P728" s="137" t="s">
        <v>2548</v>
      </c>
      <c r="Q728" s="138" t="s">
        <v>1477</v>
      </c>
      <c r="R728" s="137" t="s">
        <v>296</v>
      </c>
      <c r="S728" s="137" t="s">
        <v>79</v>
      </c>
      <c r="T728" s="139" t="s">
        <v>79</v>
      </c>
      <c r="U728" s="140" t="s">
        <v>79</v>
      </c>
      <c r="V728" s="174">
        <v>8349000</v>
      </c>
      <c r="W728" s="141">
        <v>0</v>
      </c>
      <c r="X728" s="142"/>
      <c r="Y728" s="148"/>
      <c r="Z728" s="260">
        <f t="shared" si="22"/>
        <v>8349000</v>
      </c>
      <c r="AA728" s="263">
        <v>0</v>
      </c>
      <c r="AB728" s="168">
        <v>44522</v>
      </c>
      <c r="AC728" s="168">
        <v>44522</v>
      </c>
      <c r="AD728" s="168">
        <v>44537</v>
      </c>
      <c r="AE728" s="143">
        <v>15</v>
      </c>
      <c r="AF728" s="143">
        <v>0</v>
      </c>
      <c r="AG728" s="170">
        <v>0</v>
      </c>
      <c r="AH728" s="171" t="s">
        <v>79</v>
      </c>
      <c r="AI728" s="169" t="s">
        <v>79</v>
      </c>
      <c r="AJ728" s="169" t="s">
        <v>79</v>
      </c>
      <c r="AK728" s="169" t="s">
        <v>79</v>
      </c>
      <c r="AL728" s="143" t="s">
        <v>79</v>
      </c>
      <c r="AM728" s="143" t="s">
        <v>79</v>
      </c>
      <c r="AN728" s="143" t="s">
        <v>2610</v>
      </c>
      <c r="AO728" s="143" t="s">
        <v>79</v>
      </c>
      <c r="AP728" s="144">
        <f t="shared" si="23"/>
        <v>0</v>
      </c>
      <c r="AQ728" s="35"/>
      <c r="AR728" s="35"/>
      <c r="AS728" s="35"/>
      <c r="AT728" s="35"/>
      <c r="AU728" s="35"/>
      <c r="AV728" s="35"/>
    </row>
    <row r="729" spans="1:48" s="145" customFormat="1" ht="27.95" customHeight="1" x14ac:dyDescent="0.25">
      <c r="A729" s="126" t="s">
        <v>2018</v>
      </c>
      <c r="B729" s="126">
        <v>2021</v>
      </c>
      <c r="C729" s="126" t="s">
        <v>3619</v>
      </c>
      <c r="D729" s="127" t="s">
        <v>3620</v>
      </c>
      <c r="E729" s="128" t="s">
        <v>70</v>
      </c>
      <c r="F729" s="128" t="s">
        <v>70</v>
      </c>
      <c r="G729" s="130" t="s">
        <v>60</v>
      </c>
      <c r="H729" s="131" t="s">
        <v>944</v>
      </c>
      <c r="I729" s="132" t="s">
        <v>49</v>
      </c>
      <c r="J729" s="173" t="s">
        <v>223</v>
      </c>
      <c r="K729" s="133">
        <v>55</v>
      </c>
      <c r="L729" s="134" t="str">
        <f>IF(ISERROR(VLOOKUP(K729,#REF!,2,FALSE))," ",VLOOKUP(K729,#REF!,2,FALSE))</f>
        <v xml:space="preserve"> </v>
      </c>
      <c r="M729" s="134" t="str">
        <f>IF(ISERROR(VLOOKUP(K729,#REF!,3,FALSE))," ",VLOOKUP(K729,#REF!,3,FALSE))</f>
        <v xml:space="preserve"> </v>
      </c>
      <c r="N729" s="135" t="s">
        <v>2572</v>
      </c>
      <c r="O729" s="136">
        <v>5</v>
      </c>
      <c r="P729" s="137" t="s">
        <v>2541</v>
      </c>
      <c r="Q729" s="138" t="s">
        <v>1470</v>
      </c>
      <c r="R729" s="137" t="s">
        <v>296</v>
      </c>
      <c r="S729" s="137" t="s">
        <v>79</v>
      </c>
      <c r="T729" s="139" t="s">
        <v>79</v>
      </c>
      <c r="U729" s="140" t="s">
        <v>79</v>
      </c>
      <c r="V729" s="174">
        <v>11582032</v>
      </c>
      <c r="W729" s="141">
        <v>0</v>
      </c>
      <c r="X729" s="142"/>
      <c r="Y729" s="148"/>
      <c r="Z729" s="260">
        <f t="shared" si="22"/>
        <v>11582032</v>
      </c>
      <c r="AA729" s="263">
        <v>0</v>
      </c>
      <c r="AB729" s="168">
        <v>44522</v>
      </c>
      <c r="AC729" s="168">
        <v>44522</v>
      </c>
      <c r="AD729" s="168">
        <v>44537</v>
      </c>
      <c r="AE729" s="143">
        <v>15</v>
      </c>
      <c r="AF729" s="143">
        <v>0</v>
      </c>
      <c r="AG729" s="170">
        <v>0</v>
      </c>
      <c r="AH729" s="171" t="s">
        <v>79</v>
      </c>
      <c r="AI729" s="169" t="s">
        <v>79</v>
      </c>
      <c r="AJ729" s="169" t="s">
        <v>79</v>
      </c>
      <c r="AK729" s="169" t="s">
        <v>79</v>
      </c>
      <c r="AL729" s="143" t="s">
        <v>79</v>
      </c>
      <c r="AM729" s="143" t="s">
        <v>79</v>
      </c>
      <c r="AN729" s="143" t="s">
        <v>2610</v>
      </c>
      <c r="AO729" s="143" t="s">
        <v>79</v>
      </c>
      <c r="AP729" s="144">
        <f t="shared" si="23"/>
        <v>0</v>
      </c>
      <c r="AQ729" s="35"/>
      <c r="AR729" s="35"/>
      <c r="AS729" s="35"/>
      <c r="AT729" s="35"/>
      <c r="AU729" s="35"/>
      <c r="AV729" s="35"/>
    </row>
    <row r="730" spans="1:48" s="145" customFormat="1" ht="27.95" customHeight="1" x14ac:dyDescent="0.25">
      <c r="A730" s="126" t="s">
        <v>2019</v>
      </c>
      <c r="B730" s="126">
        <v>2021</v>
      </c>
      <c r="C730" s="126" t="s">
        <v>3621</v>
      </c>
      <c r="D730" s="127" t="s">
        <v>3622</v>
      </c>
      <c r="E730" s="128" t="s">
        <v>70</v>
      </c>
      <c r="F730" s="128" t="s">
        <v>70</v>
      </c>
      <c r="G730" s="130" t="s">
        <v>60</v>
      </c>
      <c r="H730" s="131" t="s">
        <v>945</v>
      </c>
      <c r="I730" s="132" t="s">
        <v>49</v>
      </c>
      <c r="J730" s="173" t="s">
        <v>223</v>
      </c>
      <c r="K730" s="133">
        <v>55</v>
      </c>
      <c r="L730" s="134" t="str">
        <f>IF(ISERROR(VLOOKUP(K730,#REF!,2,FALSE))," ",VLOOKUP(K730,#REF!,2,FALSE))</f>
        <v xml:space="preserve"> </v>
      </c>
      <c r="M730" s="134" t="str">
        <f>IF(ISERROR(VLOOKUP(K730,#REF!,3,FALSE))," ",VLOOKUP(K730,#REF!,3,FALSE))</f>
        <v xml:space="preserve"> </v>
      </c>
      <c r="N730" s="135" t="s">
        <v>2572</v>
      </c>
      <c r="O730" s="136">
        <v>5</v>
      </c>
      <c r="P730" s="137" t="s">
        <v>2541</v>
      </c>
      <c r="Q730" s="138" t="s">
        <v>1470</v>
      </c>
      <c r="R730" s="137" t="s">
        <v>296</v>
      </c>
      <c r="S730" s="137" t="s">
        <v>79</v>
      </c>
      <c r="T730" s="139" t="s">
        <v>79</v>
      </c>
      <c r="U730" s="140" t="s">
        <v>79</v>
      </c>
      <c r="V730" s="174">
        <v>3298204</v>
      </c>
      <c r="W730" s="141">
        <v>0</v>
      </c>
      <c r="X730" s="142"/>
      <c r="Y730" s="148"/>
      <c r="Z730" s="260">
        <f t="shared" si="22"/>
        <v>3298204</v>
      </c>
      <c r="AA730" s="263">
        <v>0</v>
      </c>
      <c r="AB730" s="168">
        <v>44522</v>
      </c>
      <c r="AC730" s="168">
        <v>44522</v>
      </c>
      <c r="AD730" s="168">
        <v>44537</v>
      </c>
      <c r="AE730" s="143">
        <v>15</v>
      </c>
      <c r="AF730" s="143">
        <v>0</v>
      </c>
      <c r="AG730" s="170">
        <v>0</v>
      </c>
      <c r="AH730" s="171" t="s">
        <v>79</v>
      </c>
      <c r="AI730" s="169" t="s">
        <v>79</v>
      </c>
      <c r="AJ730" s="169" t="s">
        <v>79</v>
      </c>
      <c r="AK730" s="169" t="s">
        <v>79</v>
      </c>
      <c r="AL730" s="143" t="s">
        <v>79</v>
      </c>
      <c r="AM730" s="143" t="s">
        <v>79</v>
      </c>
      <c r="AN730" s="143" t="s">
        <v>2610</v>
      </c>
      <c r="AO730" s="143" t="s">
        <v>79</v>
      </c>
      <c r="AP730" s="144">
        <f t="shared" si="23"/>
        <v>0</v>
      </c>
      <c r="AQ730" s="35"/>
      <c r="AR730" s="35"/>
      <c r="AS730" s="35"/>
      <c r="AT730" s="35"/>
      <c r="AU730" s="35"/>
      <c r="AV730" s="35"/>
    </row>
    <row r="731" spans="1:48" s="145" customFormat="1" ht="27.95" customHeight="1" x14ac:dyDescent="0.25">
      <c r="A731" s="126" t="s">
        <v>2020</v>
      </c>
      <c r="B731" s="126">
        <v>2021</v>
      </c>
      <c r="C731" s="126" t="s">
        <v>3623</v>
      </c>
      <c r="D731" s="127" t="s">
        <v>3624</v>
      </c>
      <c r="E731" s="128" t="s">
        <v>70</v>
      </c>
      <c r="F731" s="128" t="s">
        <v>70</v>
      </c>
      <c r="G731" s="130" t="s">
        <v>60</v>
      </c>
      <c r="H731" s="131" t="s">
        <v>946</v>
      </c>
      <c r="I731" s="132" t="s">
        <v>49</v>
      </c>
      <c r="J731" s="173" t="s">
        <v>223</v>
      </c>
      <c r="K731" s="133">
        <v>55</v>
      </c>
      <c r="L731" s="134" t="str">
        <f>IF(ISERROR(VLOOKUP(K731,#REF!,2,FALSE))," ",VLOOKUP(K731,#REF!,2,FALSE))</f>
        <v xml:space="preserve"> </v>
      </c>
      <c r="M731" s="134" t="str">
        <f>IF(ISERROR(VLOOKUP(K731,#REF!,3,FALSE))," ",VLOOKUP(K731,#REF!,3,FALSE))</f>
        <v xml:space="preserve"> </v>
      </c>
      <c r="N731" s="135" t="s">
        <v>2572</v>
      </c>
      <c r="O731" s="136">
        <v>5</v>
      </c>
      <c r="P731" s="137" t="s">
        <v>2549</v>
      </c>
      <c r="Q731" s="138" t="s">
        <v>1478</v>
      </c>
      <c r="R731" s="137" t="s">
        <v>296</v>
      </c>
      <c r="S731" s="137" t="s">
        <v>79</v>
      </c>
      <c r="T731" s="139" t="s">
        <v>79</v>
      </c>
      <c r="U731" s="140" t="s">
        <v>79</v>
      </c>
      <c r="V731" s="174">
        <v>2487100</v>
      </c>
      <c r="W731" s="141">
        <v>0</v>
      </c>
      <c r="X731" s="142"/>
      <c r="Y731" s="148"/>
      <c r="Z731" s="260">
        <f t="shared" si="22"/>
        <v>2487100</v>
      </c>
      <c r="AA731" s="263">
        <v>0</v>
      </c>
      <c r="AB731" s="168">
        <v>44522</v>
      </c>
      <c r="AC731" s="168">
        <v>44522</v>
      </c>
      <c r="AD731" s="168">
        <v>44537</v>
      </c>
      <c r="AE731" s="143">
        <v>15</v>
      </c>
      <c r="AF731" s="143">
        <v>0</v>
      </c>
      <c r="AG731" s="170">
        <v>0</v>
      </c>
      <c r="AH731" s="171" t="s">
        <v>79</v>
      </c>
      <c r="AI731" s="169" t="s">
        <v>79</v>
      </c>
      <c r="AJ731" s="169" t="s">
        <v>79</v>
      </c>
      <c r="AK731" s="169" t="s">
        <v>79</v>
      </c>
      <c r="AL731" s="143" t="s">
        <v>79</v>
      </c>
      <c r="AM731" s="143" t="s">
        <v>79</v>
      </c>
      <c r="AN731" s="143" t="s">
        <v>2610</v>
      </c>
      <c r="AO731" s="143" t="s">
        <v>79</v>
      </c>
      <c r="AP731" s="144">
        <f t="shared" si="23"/>
        <v>0</v>
      </c>
      <c r="AQ731" s="35"/>
      <c r="AR731" s="35"/>
      <c r="AS731" s="35"/>
      <c r="AT731" s="35"/>
      <c r="AU731" s="35"/>
      <c r="AV731" s="35"/>
    </row>
    <row r="732" spans="1:48" s="145" customFormat="1" ht="27.95" customHeight="1" x14ac:dyDescent="0.25">
      <c r="A732" s="126" t="s">
        <v>2021</v>
      </c>
      <c r="B732" s="126">
        <v>2021</v>
      </c>
      <c r="C732" s="126" t="s">
        <v>3625</v>
      </c>
      <c r="D732" s="127" t="s">
        <v>3626</v>
      </c>
      <c r="E732" s="128" t="s">
        <v>70</v>
      </c>
      <c r="F732" s="128" t="s">
        <v>70</v>
      </c>
      <c r="G732" s="130" t="s">
        <v>60</v>
      </c>
      <c r="H732" s="131" t="s">
        <v>947</v>
      </c>
      <c r="I732" s="132" t="s">
        <v>49</v>
      </c>
      <c r="J732" s="173" t="s">
        <v>223</v>
      </c>
      <c r="K732" s="133">
        <v>57</v>
      </c>
      <c r="L732" s="134" t="str">
        <f>IF(ISERROR(VLOOKUP(K732,#REF!,2,FALSE))," ",VLOOKUP(K732,#REF!,2,FALSE))</f>
        <v xml:space="preserve"> </v>
      </c>
      <c r="M732" s="134" t="str">
        <f>IF(ISERROR(VLOOKUP(K732,#REF!,3,FALSE))," ",VLOOKUP(K732,#REF!,3,FALSE))</f>
        <v xml:space="preserve"> </v>
      </c>
      <c r="N732" s="135" t="s">
        <v>2553</v>
      </c>
      <c r="O732" s="136">
        <v>1</v>
      </c>
      <c r="P732" s="137" t="s">
        <v>2550</v>
      </c>
      <c r="Q732" s="138" t="s">
        <v>1479</v>
      </c>
      <c r="R732" s="137" t="s">
        <v>296</v>
      </c>
      <c r="S732" s="137" t="s">
        <v>79</v>
      </c>
      <c r="T732" s="139" t="s">
        <v>79</v>
      </c>
      <c r="U732" s="140" t="s">
        <v>79</v>
      </c>
      <c r="V732" s="174">
        <v>113159999</v>
      </c>
      <c r="W732" s="141">
        <v>0</v>
      </c>
      <c r="X732" s="142"/>
      <c r="Y732" s="148"/>
      <c r="Z732" s="260">
        <f t="shared" si="22"/>
        <v>113159999</v>
      </c>
      <c r="AA732" s="263">
        <v>0</v>
      </c>
      <c r="AB732" s="168">
        <v>44524</v>
      </c>
      <c r="AC732" s="168">
        <v>44524</v>
      </c>
      <c r="AD732" s="168">
        <v>44704</v>
      </c>
      <c r="AE732" s="143">
        <v>180</v>
      </c>
      <c r="AF732" s="143">
        <v>0</v>
      </c>
      <c r="AG732" s="170">
        <v>0</v>
      </c>
      <c r="AH732" s="171" t="s">
        <v>79</v>
      </c>
      <c r="AI732" s="169" t="s">
        <v>79</v>
      </c>
      <c r="AJ732" s="169" t="s">
        <v>79</v>
      </c>
      <c r="AK732" s="169" t="s">
        <v>79</v>
      </c>
      <c r="AL732" s="143" t="s">
        <v>79</v>
      </c>
      <c r="AM732" s="143" t="s">
        <v>2610</v>
      </c>
      <c r="AN732" s="143" t="s">
        <v>79</v>
      </c>
      <c r="AO732" s="143" t="s">
        <v>79</v>
      </c>
      <c r="AP732" s="144">
        <f t="shared" si="23"/>
        <v>0</v>
      </c>
      <c r="AQ732" s="35"/>
      <c r="AR732" s="35"/>
      <c r="AS732" s="35"/>
      <c r="AT732" s="35"/>
      <c r="AU732" s="35"/>
      <c r="AV732" s="35"/>
    </row>
    <row r="733" spans="1:48" s="145" customFormat="1" ht="27.95" customHeight="1" x14ac:dyDescent="0.25">
      <c r="A733" s="126" t="s">
        <v>2022</v>
      </c>
      <c r="B733" s="126">
        <v>2021</v>
      </c>
      <c r="C733" s="126" t="s">
        <v>3627</v>
      </c>
      <c r="D733" s="127" t="s">
        <v>3628</v>
      </c>
      <c r="E733" s="128" t="s">
        <v>70</v>
      </c>
      <c r="F733" s="128" t="s">
        <v>70</v>
      </c>
      <c r="G733" s="130" t="s">
        <v>60</v>
      </c>
      <c r="H733" s="131" t="s">
        <v>948</v>
      </c>
      <c r="I733" s="132" t="s">
        <v>49</v>
      </c>
      <c r="J733" s="173" t="s">
        <v>223</v>
      </c>
      <c r="K733" s="133">
        <v>48</v>
      </c>
      <c r="L733" s="134" t="str">
        <f>IF(ISERROR(VLOOKUP(K733,#REF!,2,FALSE))," ",VLOOKUP(K733,#REF!,2,FALSE))</f>
        <v xml:space="preserve"> </v>
      </c>
      <c r="M733" s="134" t="str">
        <f>IF(ISERROR(VLOOKUP(K733,#REF!,3,FALSE))," ",VLOOKUP(K733,#REF!,3,FALSE))</f>
        <v xml:space="preserve"> </v>
      </c>
      <c r="N733" s="135" t="s">
        <v>2581</v>
      </c>
      <c r="O733" s="136">
        <v>1</v>
      </c>
      <c r="P733" s="137" t="s">
        <v>2551</v>
      </c>
      <c r="Q733" s="138" t="s">
        <v>1480</v>
      </c>
      <c r="R733" s="137" t="s">
        <v>296</v>
      </c>
      <c r="S733" s="137" t="s">
        <v>79</v>
      </c>
      <c r="T733" s="139" t="s">
        <v>79</v>
      </c>
      <c r="U733" s="140" t="s">
        <v>79</v>
      </c>
      <c r="V733" s="174">
        <v>876444216</v>
      </c>
      <c r="W733" s="141">
        <v>0</v>
      </c>
      <c r="X733" s="142"/>
      <c r="Y733" s="148"/>
      <c r="Z733" s="260">
        <f t="shared" si="22"/>
        <v>876444216</v>
      </c>
      <c r="AA733" s="263">
        <v>0</v>
      </c>
      <c r="AB733" s="168">
        <v>44526</v>
      </c>
      <c r="AC733" s="168">
        <v>44526</v>
      </c>
      <c r="AD733" s="168">
        <v>44620</v>
      </c>
      <c r="AE733" s="143">
        <v>90</v>
      </c>
      <c r="AF733" s="143">
        <v>0</v>
      </c>
      <c r="AG733" s="170">
        <v>0</v>
      </c>
      <c r="AH733" s="171" t="s">
        <v>79</v>
      </c>
      <c r="AI733" s="169" t="s">
        <v>79</v>
      </c>
      <c r="AJ733" s="169" t="s">
        <v>79</v>
      </c>
      <c r="AK733" s="169" t="s">
        <v>79</v>
      </c>
      <c r="AL733" s="143" t="s">
        <v>79</v>
      </c>
      <c r="AM733" s="143" t="s">
        <v>79</v>
      </c>
      <c r="AN733" s="143" t="s">
        <v>2610</v>
      </c>
      <c r="AO733" s="143" t="s">
        <v>79</v>
      </c>
      <c r="AP733" s="144">
        <f t="shared" si="23"/>
        <v>0</v>
      </c>
      <c r="AQ733" s="35"/>
      <c r="AR733" s="35"/>
      <c r="AS733" s="35"/>
      <c r="AT733" s="35"/>
      <c r="AU733" s="35"/>
      <c r="AV733" s="35"/>
    </row>
    <row r="734" spans="1:48" s="145" customFormat="1" ht="27.95" customHeight="1" x14ac:dyDescent="0.25">
      <c r="A734" s="126" t="s">
        <v>2023</v>
      </c>
      <c r="B734" s="126">
        <v>2021</v>
      </c>
      <c r="C734" s="126" t="s">
        <v>3651</v>
      </c>
      <c r="D734" s="127" t="s">
        <v>3652</v>
      </c>
      <c r="E734" s="128" t="s">
        <v>70</v>
      </c>
      <c r="F734" s="128" t="s">
        <v>70</v>
      </c>
      <c r="G734" s="130" t="s">
        <v>60</v>
      </c>
      <c r="H734" s="131" t="s">
        <v>949</v>
      </c>
      <c r="I734" s="132" t="s">
        <v>49</v>
      </c>
      <c r="J734" s="173" t="s">
        <v>223</v>
      </c>
      <c r="K734" s="133">
        <v>55</v>
      </c>
      <c r="L734" s="134" t="str">
        <f>IF(ISERROR(VLOOKUP(K734,#REF!,2,FALSE))," ",VLOOKUP(K734,#REF!,2,FALSE))</f>
        <v xml:space="preserve"> </v>
      </c>
      <c r="M734" s="134" t="str">
        <f>IF(ISERROR(VLOOKUP(K734,#REF!,3,FALSE))," ",VLOOKUP(K734,#REF!,3,FALSE))</f>
        <v xml:space="preserve"> </v>
      </c>
      <c r="N734" s="135" t="s">
        <v>2572</v>
      </c>
      <c r="O734" s="136">
        <v>0</v>
      </c>
      <c r="P734" s="137" t="s">
        <v>2550</v>
      </c>
      <c r="Q734" s="138" t="s">
        <v>1479</v>
      </c>
      <c r="R734" s="137" t="s">
        <v>296</v>
      </c>
      <c r="S734" s="137" t="s">
        <v>79</v>
      </c>
      <c r="T734" s="139" t="s">
        <v>79</v>
      </c>
      <c r="U734" s="140" t="s">
        <v>79</v>
      </c>
      <c r="V734" s="174">
        <v>14391000</v>
      </c>
      <c r="W734" s="141">
        <v>0</v>
      </c>
      <c r="X734" s="142"/>
      <c r="Y734" s="148"/>
      <c r="Z734" s="260">
        <f t="shared" si="22"/>
        <v>14391000</v>
      </c>
      <c r="AA734" s="263">
        <v>0</v>
      </c>
      <c r="AB734" s="168">
        <v>44562</v>
      </c>
      <c r="AC734" s="168"/>
      <c r="AD734" s="168"/>
      <c r="AE734" s="143"/>
      <c r="AF734" s="143"/>
      <c r="AG734" s="170"/>
      <c r="AH734" s="171"/>
      <c r="AI734" s="169"/>
      <c r="AJ734" s="169"/>
      <c r="AK734" s="169"/>
      <c r="AL734" s="143"/>
      <c r="AM734" s="143"/>
      <c r="AN734" s="143"/>
      <c r="AO734" s="143"/>
      <c r="AP734" s="144">
        <f t="shared" si="23"/>
        <v>0</v>
      </c>
      <c r="AQ734" s="35"/>
      <c r="AR734" s="35"/>
      <c r="AS734" s="35"/>
      <c r="AT734" s="35"/>
      <c r="AU734" s="35"/>
      <c r="AV734" s="35"/>
    </row>
    <row r="735" spans="1:48" s="145" customFormat="1" ht="27.95" customHeight="1" x14ac:dyDescent="0.25">
      <c r="A735" s="126" t="s">
        <v>2024</v>
      </c>
      <c r="B735" s="126">
        <v>2021</v>
      </c>
      <c r="C735" s="126"/>
      <c r="D735" s="127"/>
      <c r="E735" s="128" t="s">
        <v>70</v>
      </c>
      <c r="F735" s="128" t="s">
        <v>70</v>
      </c>
      <c r="G735" s="130"/>
      <c r="H735" s="131" t="s">
        <v>950</v>
      </c>
      <c r="I735" s="132" t="s">
        <v>49</v>
      </c>
      <c r="J735" s="173" t="s">
        <v>223</v>
      </c>
      <c r="K735" s="133">
        <v>1</v>
      </c>
      <c r="L735" s="134" t="str">
        <f>IF(ISERROR(VLOOKUP(K735,#REF!,2,FALSE))," ",VLOOKUP(K735,#REF!,2,FALSE))</f>
        <v xml:space="preserve"> </v>
      </c>
      <c r="M735" s="134" t="str">
        <f>IF(ISERROR(VLOOKUP(K735,#REF!,3,FALSE))," ",VLOOKUP(K735,#REF!,3,FALSE))</f>
        <v xml:space="preserve"> </v>
      </c>
      <c r="N735" s="135" t="s">
        <v>2554</v>
      </c>
      <c r="O735" s="136">
        <v>0</v>
      </c>
      <c r="P735" s="137" t="s">
        <v>2040</v>
      </c>
      <c r="Q735" s="138" t="s">
        <v>966</v>
      </c>
      <c r="R735" s="137" t="s">
        <v>296</v>
      </c>
      <c r="S735" s="137" t="s">
        <v>79</v>
      </c>
      <c r="T735" s="139" t="s">
        <v>79</v>
      </c>
      <c r="U735" s="140" t="s">
        <v>79</v>
      </c>
      <c r="V735" s="174">
        <v>110000000</v>
      </c>
      <c r="W735" s="141">
        <v>0</v>
      </c>
      <c r="X735" s="142"/>
      <c r="Y735" s="148"/>
      <c r="Z735" s="260">
        <f t="shared" si="22"/>
        <v>110000000</v>
      </c>
      <c r="AA735" s="263">
        <v>46985963</v>
      </c>
      <c r="AB735" s="168"/>
      <c r="AC735" s="168"/>
      <c r="AD735" s="168"/>
      <c r="AE735" s="143"/>
      <c r="AF735" s="143">
        <v>0</v>
      </c>
      <c r="AG735" s="170">
        <v>0</v>
      </c>
      <c r="AH735" s="171" t="s">
        <v>79</v>
      </c>
      <c r="AI735" s="169" t="s">
        <v>79</v>
      </c>
      <c r="AJ735" s="169" t="s">
        <v>79</v>
      </c>
      <c r="AK735" s="169" t="s">
        <v>79</v>
      </c>
      <c r="AL735" s="143" t="s">
        <v>79</v>
      </c>
      <c r="AM735" s="143" t="s">
        <v>2610</v>
      </c>
      <c r="AN735" s="143" t="s">
        <v>79</v>
      </c>
      <c r="AO735" s="143" t="s">
        <v>79</v>
      </c>
      <c r="AP735" s="144">
        <f t="shared" si="23"/>
        <v>0.42714511818181816</v>
      </c>
      <c r="AQ735" s="35"/>
      <c r="AR735" s="35"/>
      <c r="AS735" s="35"/>
      <c r="AT735" s="35"/>
      <c r="AU735" s="35"/>
      <c r="AV735" s="35"/>
    </row>
    <row r="736" spans="1:48" s="145" customFormat="1" ht="27.95" customHeight="1" x14ac:dyDescent="0.25">
      <c r="A736" s="126" t="s">
        <v>2025</v>
      </c>
      <c r="B736" s="126">
        <v>2021</v>
      </c>
      <c r="C736" s="126" t="s">
        <v>3584</v>
      </c>
      <c r="D736" s="127" t="s">
        <v>3585</v>
      </c>
      <c r="E736" s="128" t="s">
        <v>70</v>
      </c>
      <c r="F736" s="128" t="s">
        <v>70</v>
      </c>
      <c r="G736" s="130" t="s">
        <v>60</v>
      </c>
      <c r="H736" s="131" t="s">
        <v>951</v>
      </c>
      <c r="I736" s="132" t="s">
        <v>49</v>
      </c>
      <c r="J736" s="147" t="s">
        <v>223</v>
      </c>
      <c r="K736" s="133">
        <v>55</v>
      </c>
      <c r="L736" s="134" t="str">
        <f>IF(ISERROR(VLOOKUP(K736,#REF!,2,FALSE))," ",VLOOKUP(K736,#REF!,2,FALSE))</f>
        <v xml:space="preserve"> </v>
      </c>
      <c r="M736" s="134" t="str">
        <f>IF(ISERROR(VLOOKUP(K736,#REF!,3,FALSE))," ",VLOOKUP(K736,#REF!,3,FALSE))</f>
        <v xml:space="preserve"> </v>
      </c>
      <c r="N736" s="135" t="s">
        <v>2572</v>
      </c>
      <c r="O736" s="136">
        <v>1</v>
      </c>
      <c r="P736" s="137" t="s">
        <v>2548</v>
      </c>
      <c r="Q736" s="138" t="s">
        <v>1477</v>
      </c>
      <c r="R736" s="137" t="s">
        <v>296</v>
      </c>
      <c r="S736" s="137" t="s">
        <v>79</v>
      </c>
      <c r="T736" s="139" t="s">
        <v>79</v>
      </c>
      <c r="U736" s="140" t="s">
        <v>79</v>
      </c>
      <c r="V736" s="165">
        <v>24486000</v>
      </c>
      <c r="W736" s="141">
        <v>0</v>
      </c>
      <c r="X736" s="142"/>
      <c r="Y736" s="148"/>
      <c r="Z736" s="260">
        <f t="shared" si="22"/>
        <v>24486000</v>
      </c>
      <c r="AA736" s="263">
        <v>0</v>
      </c>
      <c r="AB736" s="168">
        <v>44562</v>
      </c>
      <c r="AC736" s="168">
        <v>44560</v>
      </c>
      <c r="AD736" s="168">
        <v>44620</v>
      </c>
      <c r="AE736" s="143">
        <v>60</v>
      </c>
      <c r="AF736" s="143">
        <v>0</v>
      </c>
      <c r="AG736" s="170">
        <v>0</v>
      </c>
      <c r="AH736" s="171" t="s">
        <v>79</v>
      </c>
      <c r="AI736" s="169" t="s">
        <v>79</v>
      </c>
      <c r="AJ736" s="169" t="s">
        <v>79</v>
      </c>
      <c r="AK736" s="169" t="s">
        <v>79</v>
      </c>
      <c r="AL736" s="143" t="s">
        <v>79</v>
      </c>
      <c r="AM736" s="143" t="s">
        <v>2610</v>
      </c>
      <c r="AN736" s="143" t="s">
        <v>79</v>
      </c>
      <c r="AO736" s="143" t="s">
        <v>79</v>
      </c>
      <c r="AP736" s="144">
        <f t="shared" si="23"/>
        <v>0</v>
      </c>
      <c r="AQ736" s="35"/>
      <c r="AR736" s="35"/>
      <c r="AS736" s="35"/>
      <c r="AT736" s="35"/>
      <c r="AU736" s="35"/>
      <c r="AV736" s="35"/>
    </row>
    <row r="737" spans="1:48" s="145" customFormat="1" ht="27.95" customHeight="1" x14ac:dyDescent="0.25">
      <c r="A737" s="126" t="s">
        <v>2026</v>
      </c>
      <c r="B737" s="126">
        <v>2021</v>
      </c>
      <c r="C737" s="126" t="s">
        <v>3586</v>
      </c>
      <c r="D737" s="127" t="s">
        <v>3587</v>
      </c>
      <c r="E737" s="128" t="s">
        <v>70</v>
      </c>
      <c r="F737" s="128" t="s">
        <v>70</v>
      </c>
      <c r="G737" s="130" t="s">
        <v>60</v>
      </c>
      <c r="H737" s="131" t="s">
        <v>952</v>
      </c>
      <c r="I737" s="132" t="s">
        <v>49</v>
      </c>
      <c r="J737" s="147" t="s">
        <v>223</v>
      </c>
      <c r="K737" s="133">
        <v>55</v>
      </c>
      <c r="L737" s="134" t="str">
        <f>IF(ISERROR(VLOOKUP(K737,#REF!,2,FALSE))," ",VLOOKUP(K737,#REF!,2,FALSE))</f>
        <v xml:space="preserve"> </v>
      </c>
      <c r="M737" s="134" t="str">
        <f>IF(ISERROR(VLOOKUP(K737,#REF!,3,FALSE))," ",VLOOKUP(K737,#REF!,3,FALSE))</f>
        <v xml:space="preserve"> </v>
      </c>
      <c r="N737" s="135" t="s">
        <v>2572</v>
      </c>
      <c r="O737" s="136">
        <v>1</v>
      </c>
      <c r="P737" s="137" t="s">
        <v>2548</v>
      </c>
      <c r="Q737" s="138" t="s">
        <v>1477</v>
      </c>
      <c r="R737" s="137" t="s">
        <v>296</v>
      </c>
      <c r="S737" s="137" t="s">
        <v>79</v>
      </c>
      <c r="T737" s="139" t="s">
        <v>79</v>
      </c>
      <c r="U737" s="140" t="s">
        <v>79</v>
      </c>
      <c r="V737" s="165">
        <v>23783000</v>
      </c>
      <c r="W737" s="141">
        <v>0</v>
      </c>
      <c r="X737" s="142"/>
      <c r="Y737" s="148"/>
      <c r="Z737" s="260">
        <f t="shared" si="22"/>
        <v>23783000</v>
      </c>
      <c r="AA737" s="263">
        <v>0</v>
      </c>
      <c r="AB737" s="168">
        <v>44562</v>
      </c>
      <c r="AC737" s="168">
        <v>44560</v>
      </c>
      <c r="AD737" s="168">
        <v>44620</v>
      </c>
      <c r="AE737" s="143">
        <v>60</v>
      </c>
      <c r="AF737" s="143">
        <v>0</v>
      </c>
      <c r="AG737" s="170">
        <v>0</v>
      </c>
      <c r="AH737" s="171" t="s">
        <v>79</v>
      </c>
      <c r="AI737" s="169" t="s">
        <v>79</v>
      </c>
      <c r="AJ737" s="169" t="s">
        <v>79</v>
      </c>
      <c r="AK737" s="169" t="s">
        <v>79</v>
      </c>
      <c r="AL737" s="143" t="s">
        <v>79</v>
      </c>
      <c r="AM737" s="143" t="s">
        <v>2610</v>
      </c>
      <c r="AN737" s="143" t="s">
        <v>79</v>
      </c>
      <c r="AO737" s="143" t="s">
        <v>79</v>
      </c>
      <c r="AP737" s="144">
        <f t="shared" si="23"/>
        <v>0</v>
      </c>
      <c r="AQ737" s="35"/>
      <c r="AR737" s="35"/>
      <c r="AS737" s="35"/>
      <c r="AT737" s="35"/>
      <c r="AU737" s="35"/>
      <c r="AV737" s="35"/>
    </row>
    <row r="738" spans="1:48" s="145" customFormat="1" ht="27.95" customHeight="1" x14ac:dyDescent="0.25">
      <c r="A738" s="126" t="s">
        <v>2027</v>
      </c>
      <c r="B738" s="126">
        <v>2021</v>
      </c>
      <c r="C738" s="126" t="s">
        <v>3588</v>
      </c>
      <c r="D738" s="127" t="s">
        <v>3589</v>
      </c>
      <c r="E738" s="128" t="s">
        <v>70</v>
      </c>
      <c r="F738" s="128" t="s">
        <v>70</v>
      </c>
      <c r="G738" s="130" t="s">
        <v>60</v>
      </c>
      <c r="H738" s="131" t="s">
        <v>953</v>
      </c>
      <c r="I738" s="132" t="s">
        <v>49</v>
      </c>
      <c r="J738" s="147" t="s">
        <v>223</v>
      </c>
      <c r="K738" s="133">
        <v>55</v>
      </c>
      <c r="L738" s="134" t="str">
        <f>IF(ISERROR(VLOOKUP(K738,#REF!,2,FALSE))," ",VLOOKUP(K738,#REF!,2,FALSE))</f>
        <v xml:space="preserve"> </v>
      </c>
      <c r="M738" s="134" t="str">
        <f>IF(ISERROR(VLOOKUP(K738,#REF!,3,FALSE))," ",VLOOKUP(K738,#REF!,3,FALSE))</f>
        <v xml:space="preserve"> </v>
      </c>
      <c r="N738" s="135" t="s">
        <v>2572</v>
      </c>
      <c r="O738" s="136">
        <v>1</v>
      </c>
      <c r="P738" s="137" t="s">
        <v>2541</v>
      </c>
      <c r="Q738" s="138" t="s">
        <v>1470</v>
      </c>
      <c r="R738" s="137" t="s">
        <v>296</v>
      </c>
      <c r="S738" s="137" t="s">
        <v>79</v>
      </c>
      <c r="T738" s="139" t="s">
        <v>79</v>
      </c>
      <c r="U738" s="140" t="s">
        <v>79</v>
      </c>
      <c r="V738" s="165">
        <v>23626260</v>
      </c>
      <c r="W738" s="141">
        <v>0</v>
      </c>
      <c r="X738" s="142"/>
      <c r="Y738" s="148"/>
      <c r="Z738" s="260">
        <f t="shared" si="22"/>
        <v>23626260</v>
      </c>
      <c r="AA738" s="263">
        <v>0</v>
      </c>
      <c r="AB738" s="168">
        <v>44562</v>
      </c>
      <c r="AC738" s="168">
        <v>44560</v>
      </c>
      <c r="AD738" s="168">
        <v>44620</v>
      </c>
      <c r="AE738" s="143">
        <v>60</v>
      </c>
      <c r="AF738" s="143">
        <v>0</v>
      </c>
      <c r="AG738" s="170">
        <v>0</v>
      </c>
      <c r="AH738" s="171" t="s">
        <v>79</v>
      </c>
      <c r="AI738" s="169" t="s">
        <v>79</v>
      </c>
      <c r="AJ738" s="169" t="s">
        <v>79</v>
      </c>
      <c r="AK738" s="169" t="s">
        <v>79</v>
      </c>
      <c r="AL738" s="143" t="s">
        <v>79</v>
      </c>
      <c r="AM738" s="143" t="s">
        <v>2610</v>
      </c>
      <c r="AN738" s="143" t="s">
        <v>79</v>
      </c>
      <c r="AO738" s="143" t="s">
        <v>79</v>
      </c>
      <c r="AP738" s="144">
        <f t="shared" si="23"/>
        <v>0</v>
      </c>
      <c r="AQ738" s="35"/>
      <c r="AR738" s="35"/>
      <c r="AS738" s="35"/>
      <c r="AT738" s="35"/>
      <c r="AU738" s="35"/>
      <c r="AV738" s="35"/>
    </row>
    <row r="739" spans="1:48" s="145" customFormat="1" ht="27.95" customHeight="1" x14ac:dyDescent="0.25">
      <c r="A739" s="126" t="s">
        <v>2028</v>
      </c>
      <c r="B739" s="126">
        <v>2021</v>
      </c>
      <c r="C739" s="126" t="s">
        <v>3590</v>
      </c>
      <c r="D739" s="127" t="s">
        <v>3591</v>
      </c>
      <c r="E739" s="128" t="s">
        <v>70</v>
      </c>
      <c r="F739" s="128" t="s">
        <v>70</v>
      </c>
      <c r="G739" s="130" t="s">
        <v>60</v>
      </c>
      <c r="H739" s="131" t="s">
        <v>954</v>
      </c>
      <c r="I739" s="132" t="s">
        <v>49</v>
      </c>
      <c r="J739" s="147" t="s">
        <v>223</v>
      </c>
      <c r="K739" s="133">
        <v>55</v>
      </c>
      <c r="L739" s="134" t="str">
        <f>IF(ISERROR(VLOOKUP(K739,#REF!,2,FALSE))," ",VLOOKUP(K739,#REF!,2,FALSE))</f>
        <v xml:space="preserve"> </v>
      </c>
      <c r="M739" s="134" t="str">
        <f>IF(ISERROR(VLOOKUP(K739,#REF!,3,FALSE))," ",VLOOKUP(K739,#REF!,3,FALSE))</f>
        <v xml:space="preserve"> </v>
      </c>
      <c r="N739" s="135" t="s">
        <v>2572</v>
      </c>
      <c r="O739" s="136">
        <v>1</v>
      </c>
      <c r="P739" s="137" t="s">
        <v>2548</v>
      </c>
      <c r="Q739" s="138" t="s">
        <v>1477</v>
      </c>
      <c r="R739" s="137" t="s">
        <v>296</v>
      </c>
      <c r="S739" s="137" t="s">
        <v>79</v>
      </c>
      <c r="T739" s="139" t="s">
        <v>79</v>
      </c>
      <c r="U739" s="140" t="s">
        <v>79</v>
      </c>
      <c r="V739" s="165">
        <v>24698700</v>
      </c>
      <c r="W739" s="141">
        <v>0</v>
      </c>
      <c r="X739" s="142"/>
      <c r="Y739" s="148"/>
      <c r="Z739" s="260">
        <f t="shared" si="22"/>
        <v>24698700</v>
      </c>
      <c r="AA739" s="263">
        <v>0</v>
      </c>
      <c r="AB739" s="168">
        <v>44562</v>
      </c>
      <c r="AC739" s="168">
        <v>44560</v>
      </c>
      <c r="AD739" s="168">
        <v>44620</v>
      </c>
      <c r="AE739" s="143">
        <v>60</v>
      </c>
      <c r="AF739" s="143">
        <v>0</v>
      </c>
      <c r="AG739" s="170">
        <v>0</v>
      </c>
      <c r="AH739" s="171" t="s">
        <v>79</v>
      </c>
      <c r="AI739" s="169" t="s">
        <v>79</v>
      </c>
      <c r="AJ739" s="169" t="s">
        <v>79</v>
      </c>
      <c r="AK739" s="169" t="s">
        <v>79</v>
      </c>
      <c r="AL739" s="143" t="s">
        <v>79</v>
      </c>
      <c r="AM739" s="143" t="s">
        <v>2610</v>
      </c>
      <c r="AN739" s="143" t="s">
        <v>79</v>
      </c>
      <c r="AO739" s="143" t="s">
        <v>79</v>
      </c>
      <c r="AP739" s="144">
        <f t="shared" si="23"/>
        <v>0</v>
      </c>
      <c r="AQ739" s="35"/>
      <c r="AR739" s="35"/>
      <c r="AS739" s="35"/>
      <c r="AT739" s="35"/>
      <c r="AU739" s="35"/>
      <c r="AV739" s="35"/>
    </row>
    <row r="740" spans="1:48" s="145" customFormat="1" ht="27.95" customHeight="1" x14ac:dyDescent="0.25">
      <c r="A740" s="126" t="s">
        <v>2029</v>
      </c>
      <c r="B740" s="126">
        <v>2021</v>
      </c>
      <c r="C740" s="126" t="s">
        <v>3592</v>
      </c>
      <c r="D740" s="127" t="s">
        <v>3593</v>
      </c>
      <c r="E740" s="128" t="s">
        <v>70</v>
      </c>
      <c r="F740" s="128" t="s">
        <v>70</v>
      </c>
      <c r="G740" s="130" t="s">
        <v>60</v>
      </c>
      <c r="H740" s="131" t="s">
        <v>955</v>
      </c>
      <c r="I740" s="132" t="s">
        <v>49</v>
      </c>
      <c r="J740" s="147" t="s">
        <v>223</v>
      </c>
      <c r="K740" s="133">
        <v>55</v>
      </c>
      <c r="L740" s="134" t="str">
        <f>IF(ISERROR(VLOOKUP(K740,#REF!,2,FALSE))," ",VLOOKUP(K740,#REF!,2,FALSE))</f>
        <v xml:space="preserve"> </v>
      </c>
      <c r="M740" s="134" t="str">
        <f>IF(ISERROR(VLOOKUP(K740,#REF!,3,FALSE))," ",VLOOKUP(K740,#REF!,3,FALSE))</f>
        <v xml:space="preserve"> </v>
      </c>
      <c r="N740" s="135" t="s">
        <v>2572</v>
      </c>
      <c r="O740" s="136">
        <v>1</v>
      </c>
      <c r="P740" s="137" t="s">
        <v>2548</v>
      </c>
      <c r="Q740" s="138" t="s">
        <v>1477</v>
      </c>
      <c r="R740" s="137" t="s">
        <v>296</v>
      </c>
      <c r="S740" s="137" t="s">
        <v>79</v>
      </c>
      <c r="T740" s="139" t="s">
        <v>79</v>
      </c>
      <c r="U740" s="140" t="s">
        <v>79</v>
      </c>
      <c r="V740" s="165">
        <v>24833100</v>
      </c>
      <c r="W740" s="141">
        <v>0</v>
      </c>
      <c r="X740" s="142"/>
      <c r="Y740" s="148"/>
      <c r="Z740" s="260">
        <f t="shared" si="22"/>
        <v>24833100</v>
      </c>
      <c r="AA740" s="263">
        <v>0</v>
      </c>
      <c r="AB740" s="168">
        <v>44562</v>
      </c>
      <c r="AC740" s="168">
        <v>44560</v>
      </c>
      <c r="AD740" s="168">
        <v>44620</v>
      </c>
      <c r="AE740" s="143">
        <v>60</v>
      </c>
      <c r="AF740" s="143">
        <v>0</v>
      </c>
      <c r="AG740" s="170">
        <v>0</v>
      </c>
      <c r="AH740" s="171" t="s">
        <v>79</v>
      </c>
      <c r="AI740" s="169" t="s">
        <v>79</v>
      </c>
      <c r="AJ740" s="169" t="s">
        <v>79</v>
      </c>
      <c r="AK740" s="169" t="s">
        <v>79</v>
      </c>
      <c r="AL740" s="143" t="s">
        <v>79</v>
      </c>
      <c r="AM740" s="143" t="s">
        <v>2610</v>
      </c>
      <c r="AN740" s="143" t="s">
        <v>79</v>
      </c>
      <c r="AO740" s="143" t="s">
        <v>79</v>
      </c>
      <c r="AP740" s="144">
        <f t="shared" si="23"/>
        <v>0</v>
      </c>
      <c r="AQ740" s="35"/>
      <c r="AR740" s="35"/>
      <c r="AS740" s="35"/>
      <c r="AT740" s="35"/>
      <c r="AU740" s="35"/>
      <c r="AV740" s="35"/>
    </row>
    <row r="741" spans="1:48" s="145" customFormat="1" ht="27.95" customHeight="1" x14ac:dyDescent="0.25">
      <c r="A741" s="126" t="s">
        <v>2030</v>
      </c>
      <c r="B741" s="126">
        <v>2021</v>
      </c>
      <c r="C741" s="126" t="s">
        <v>3594</v>
      </c>
      <c r="D741" s="127" t="s">
        <v>3595</v>
      </c>
      <c r="E741" s="128" t="s">
        <v>70</v>
      </c>
      <c r="F741" s="128" t="s">
        <v>70</v>
      </c>
      <c r="G741" s="130" t="s">
        <v>60</v>
      </c>
      <c r="H741" s="131" t="s">
        <v>956</v>
      </c>
      <c r="I741" s="132" t="s">
        <v>49</v>
      </c>
      <c r="J741" s="147" t="s">
        <v>223</v>
      </c>
      <c r="K741" s="133">
        <v>55</v>
      </c>
      <c r="L741" s="134" t="str">
        <f>IF(ISERROR(VLOOKUP(K741,#REF!,2,FALSE))," ",VLOOKUP(K741,#REF!,2,FALSE))</f>
        <v xml:space="preserve"> </v>
      </c>
      <c r="M741" s="134" t="str">
        <f>IF(ISERROR(VLOOKUP(K741,#REF!,3,FALSE))," ",VLOOKUP(K741,#REF!,3,FALSE))</f>
        <v xml:space="preserve"> </v>
      </c>
      <c r="N741" s="135" t="s">
        <v>2572</v>
      </c>
      <c r="O741" s="136">
        <v>1</v>
      </c>
      <c r="P741" s="137" t="s">
        <v>2541</v>
      </c>
      <c r="Q741" s="138" t="s">
        <v>1470</v>
      </c>
      <c r="R741" s="137" t="s">
        <v>296</v>
      </c>
      <c r="S741" s="137" t="s">
        <v>79</v>
      </c>
      <c r="T741" s="139" t="s">
        <v>79</v>
      </c>
      <c r="U741" s="140" t="s">
        <v>79</v>
      </c>
      <c r="V741" s="165">
        <v>23653630</v>
      </c>
      <c r="W741" s="141">
        <v>0</v>
      </c>
      <c r="X741" s="142"/>
      <c r="Y741" s="148"/>
      <c r="Z741" s="260">
        <f t="shared" si="22"/>
        <v>23653630</v>
      </c>
      <c r="AA741" s="263">
        <v>0</v>
      </c>
      <c r="AB741" s="168">
        <v>44562</v>
      </c>
      <c r="AC741" s="168">
        <v>44560</v>
      </c>
      <c r="AD741" s="168">
        <v>44620</v>
      </c>
      <c r="AE741" s="143">
        <v>60</v>
      </c>
      <c r="AF741" s="143">
        <v>0</v>
      </c>
      <c r="AG741" s="170">
        <v>0</v>
      </c>
      <c r="AH741" s="171" t="s">
        <v>79</v>
      </c>
      <c r="AI741" s="169" t="s">
        <v>79</v>
      </c>
      <c r="AJ741" s="169" t="s">
        <v>79</v>
      </c>
      <c r="AK741" s="169" t="s">
        <v>79</v>
      </c>
      <c r="AL741" s="143" t="s">
        <v>79</v>
      </c>
      <c r="AM741" s="143" t="s">
        <v>2610</v>
      </c>
      <c r="AN741" s="143" t="s">
        <v>79</v>
      </c>
      <c r="AO741" s="143" t="s">
        <v>79</v>
      </c>
      <c r="AP741" s="144">
        <f t="shared" si="23"/>
        <v>0</v>
      </c>
      <c r="AQ741" s="35"/>
      <c r="AR741" s="35"/>
      <c r="AS741" s="35"/>
      <c r="AT741" s="35"/>
      <c r="AU741" s="35"/>
      <c r="AV741" s="35"/>
    </row>
    <row r="742" spans="1:48" s="145" customFormat="1" ht="27.95" customHeight="1" x14ac:dyDescent="0.25">
      <c r="A742" s="126" t="s">
        <v>2031</v>
      </c>
      <c r="B742" s="126">
        <v>2021</v>
      </c>
      <c r="C742" s="126"/>
      <c r="D742" s="127"/>
      <c r="E742" s="128" t="s">
        <v>70</v>
      </c>
      <c r="F742" s="128" t="s">
        <v>70</v>
      </c>
      <c r="G742" s="130"/>
      <c r="H742" s="131" t="s">
        <v>957</v>
      </c>
      <c r="I742" s="132" t="s">
        <v>49</v>
      </c>
      <c r="J742" s="147" t="s">
        <v>223</v>
      </c>
      <c r="K742" s="133">
        <v>1</v>
      </c>
      <c r="L742" s="134" t="str">
        <f>IF(ISERROR(VLOOKUP(K742,#REF!,2,FALSE))," ",VLOOKUP(K742,#REF!,2,FALSE))</f>
        <v xml:space="preserve"> </v>
      </c>
      <c r="M742" s="134" t="str">
        <f>IF(ISERROR(VLOOKUP(K742,#REF!,3,FALSE))," ",VLOOKUP(K742,#REF!,3,FALSE))</f>
        <v xml:space="preserve"> </v>
      </c>
      <c r="N742" s="135" t="s">
        <v>2554</v>
      </c>
      <c r="O742" s="179">
        <v>0</v>
      </c>
      <c r="P742" s="137" t="s">
        <v>2040</v>
      </c>
      <c r="Q742" s="138" t="s">
        <v>966</v>
      </c>
      <c r="R742" s="137" t="s">
        <v>296</v>
      </c>
      <c r="S742" s="137" t="s">
        <v>79</v>
      </c>
      <c r="T742" s="139" t="s">
        <v>79</v>
      </c>
      <c r="U742" s="140" t="s">
        <v>79</v>
      </c>
      <c r="V742" s="165">
        <v>153000000</v>
      </c>
      <c r="W742" s="141">
        <v>0</v>
      </c>
      <c r="X742" s="142"/>
      <c r="Y742" s="148"/>
      <c r="Z742" s="260">
        <f t="shared" si="22"/>
        <v>153000000</v>
      </c>
      <c r="AA742" s="263">
        <v>0</v>
      </c>
      <c r="AB742" s="168"/>
      <c r="AC742" s="168"/>
      <c r="AD742" s="168"/>
      <c r="AE742" s="143"/>
      <c r="AF742" s="143">
        <v>0</v>
      </c>
      <c r="AG742" s="170">
        <v>0</v>
      </c>
      <c r="AH742" s="171" t="s">
        <v>79</v>
      </c>
      <c r="AI742" s="169" t="s">
        <v>79</v>
      </c>
      <c r="AJ742" s="169" t="s">
        <v>79</v>
      </c>
      <c r="AK742" s="169" t="s">
        <v>79</v>
      </c>
      <c r="AL742" s="143" t="s">
        <v>79</v>
      </c>
      <c r="AM742" s="143" t="s">
        <v>2610</v>
      </c>
      <c r="AN742" s="143" t="s">
        <v>79</v>
      </c>
      <c r="AO742" s="143" t="s">
        <v>79</v>
      </c>
      <c r="AP742" s="144">
        <f t="shared" si="23"/>
        <v>0</v>
      </c>
      <c r="AQ742" s="35"/>
      <c r="AR742" s="35"/>
      <c r="AS742" s="35"/>
      <c r="AT742" s="35"/>
      <c r="AU742" s="35"/>
      <c r="AV742" s="35"/>
    </row>
    <row r="743" spans="1:48" s="145" customFormat="1" ht="27.95" customHeight="1" x14ac:dyDescent="0.25">
      <c r="A743" s="126" t="s">
        <v>2032</v>
      </c>
      <c r="B743" s="126">
        <v>2021</v>
      </c>
      <c r="C743" s="126"/>
      <c r="D743" s="127"/>
      <c r="E743" s="128" t="s">
        <v>70</v>
      </c>
      <c r="F743" s="128" t="s">
        <v>70</v>
      </c>
      <c r="G743" s="130"/>
      <c r="H743" s="131" t="s">
        <v>958</v>
      </c>
      <c r="I743" s="132" t="s">
        <v>49</v>
      </c>
      <c r="J743" s="147" t="s">
        <v>223</v>
      </c>
      <c r="K743" s="133">
        <v>33</v>
      </c>
      <c r="L743" s="134" t="str">
        <f>IF(ISERROR(VLOOKUP(K743,#REF!,2,FALSE))," ",VLOOKUP(K743,#REF!,2,FALSE))</f>
        <v xml:space="preserve"> </v>
      </c>
      <c r="M743" s="134" t="str">
        <f>IF(ISERROR(VLOOKUP(K743,#REF!,3,FALSE))," ",VLOOKUP(K743,#REF!,3,FALSE))</f>
        <v xml:space="preserve"> </v>
      </c>
      <c r="N743" s="135" t="s">
        <v>2555</v>
      </c>
      <c r="O743" s="179">
        <v>0</v>
      </c>
      <c r="P743" s="137" t="s">
        <v>2167</v>
      </c>
      <c r="Q743" s="138" t="s">
        <v>1093</v>
      </c>
      <c r="R743" s="137" t="s">
        <v>296</v>
      </c>
      <c r="S743" s="137" t="s">
        <v>79</v>
      </c>
      <c r="T743" s="139" t="s">
        <v>79</v>
      </c>
      <c r="U743" s="140" t="s">
        <v>79</v>
      </c>
      <c r="V743" s="165">
        <v>177700</v>
      </c>
      <c r="W743" s="141">
        <v>0</v>
      </c>
      <c r="X743" s="142"/>
      <c r="Y743" s="148"/>
      <c r="Z743" s="260">
        <f t="shared" si="22"/>
        <v>177700</v>
      </c>
      <c r="AA743" s="263">
        <v>177700</v>
      </c>
      <c r="AB743" s="168"/>
      <c r="AC743" s="168"/>
      <c r="AD743" s="168"/>
      <c r="AE743" s="143"/>
      <c r="AF743" s="143">
        <v>0</v>
      </c>
      <c r="AG743" s="170">
        <v>0</v>
      </c>
      <c r="AH743" s="171" t="s">
        <v>79</v>
      </c>
      <c r="AI743" s="169" t="s">
        <v>79</v>
      </c>
      <c r="AJ743" s="169" t="s">
        <v>79</v>
      </c>
      <c r="AK743" s="169" t="s">
        <v>79</v>
      </c>
      <c r="AL743" s="143" t="s">
        <v>79</v>
      </c>
      <c r="AM743" s="143" t="s">
        <v>2610</v>
      </c>
      <c r="AN743" s="143" t="s">
        <v>79</v>
      </c>
      <c r="AO743" s="143" t="s">
        <v>79</v>
      </c>
      <c r="AP743" s="144">
        <f t="shared" si="23"/>
        <v>1</v>
      </c>
      <c r="AQ743" s="35"/>
      <c r="AR743" s="35"/>
      <c r="AS743" s="35"/>
      <c r="AT743" s="35"/>
      <c r="AU743" s="35"/>
      <c r="AV743" s="35"/>
    </row>
    <row r="744" spans="1:48" s="145" customFormat="1" ht="27.95" customHeight="1" x14ac:dyDescent="0.25">
      <c r="A744" s="126" t="s">
        <v>2032</v>
      </c>
      <c r="B744" s="126">
        <v>2021</v>
      </c>
      <c r="C744" s="126"/>
      <c r="D744" s="127"/>
      <c r="E744" s="128" t="s">
        <v>70</v>
      </c>
      <c r="F744" s="128" t="s">
        <v>70</v>
      </c>
      <c r="G744" s="130"/>
      <c r="H744" s="131" t="s">
        <v>958</v>
      </c>
      <c r="I744" s="132" t="s">
        <v>49</v>
      </c>
      <c r="J744" s="147" t="s">
        <v>223</v>
      </c>
      <c r="K744" s="133">
        <v>57</v>
      </c>
      <c r="L744" s="134" t="str">
        <f>IF(ISERROR(VLOOKUP(K744,#REF!,2,FALSE))," ",VLOOKUP(K744,#REF!,2,FALSE))</f>
        <v xml:space="preserve"> </v>
      </c>
      <c r="M744" s="134" t="str">
        <f>IF(ISERROR(VLOOKUP(K744,#REF!,3,FALSE))," ",VLOOKUP(K744,#REF!,3,FALSE))</f>
        <v xml:space="preserve"> </v>
      </c>
      <c r="N744" s="135" t="s">
        <v>2553</v>
      </c>
      <c r="O744" s="179">
        <v>0</v>
      </c>
      <c r="P744" s="137" t="s">
        <v>2167</v>
      </c>
      <c r="Q744" s="138" t="s">
        <v>1093</v>
      </c>
      <c r="R744" s="137" t="s">
        <v>296</v>
      </c>
      <c r="S744" s="137" t="s">
        <v>79</v>
      </c>
      <c r="T744" s="139" t="s">
        <v>79</v>
      </c>
      <c r="U744" s="140" t="s">
        <v>79</v>
      </c>
      <c r="V744" s="165">
        <v>853400</v>
      </c>
      <c r="W744" s="141">
        <v>0</v>
      </c>
      <c r="X744" s="142"/>
      <c r="Y744" s="148"/>
      <c r="Z744" s="260">
        <f t="shared" si="22"/>
        <v>853400</v>
      </c>
      <c r="AA744" s="263">
        <v>853400</v>
      </c>
      <c r="AB744" s="168"/>
      <c r="AC744" s="168"/>
      <c r="AD744" s="168"/>
      <c r="AE744" s="143"/>
      <c r="AF744" s="143">
        <v>0</v>
      </c>
      <c r="AG744" s="170">
        <v>0</v>
      </c>
      <c r="AH744" s="171" t="s">
        <v>79</v>
      </c>
      <c r="AI744" s="169" t="s">
        <v>79</v>
      </c>
      <c r="AJ744" s="169" t="s">
        <v>79</v>
      </c>
      <c r="AK744" s="169" t="s">
        <v>79</v>
      </c>
      <c r="AL744" s="143" t="s">
        <v>79</v>
      </c>
      <c r="AM744" s="143" t="s">
        <v>2610</v>
      </c>
      <c r="AN744" s="143" t="s">
        <v>79</v>
      </c>
      <c r="AO744" s="143" t="s">
        <v>79</v>
      </c>
      <c r="AP744" s="144">
        <f t="shared" si="23"/>
        <v>1</v>
      </c>
      <c r="AQ744" s="35"/>
      <c r="AR744" s="35"/>
      <c r="AS744" s="35"/>
      <c r="AT744" s="35"/>
      <c r="AU744" s="35"/>
      <c r="AV744" s="35"/>
    </row>
    <row r="745" spans="1:48" s="145" customFormat="1" ht="27.95" customHeight="1" x14ac:dyDescent="0.25">
      <c r="A745" s="126" t="s">
        <v>2032</v>
      </c>
      <c r="B745" s="126">
        <v>2021</v>
      </c>
      <c r="C745" s="126"/>
      <c r="D745" s="127"/>
      <c r="E745" s="128" t="s">
        <v>70</v>
      </c>
      <c r="F745" s="128" t="s">
        <v>70</v>
      </c>
      <c r="G745" s="130"/>
      <c r="H745" s="131" t="s">
        <v>958</v>
      </c>
      <c r="I745" s="132" t="s">
        <v>49</v>
      </c>
      <c r="J745" s="147" t="s">
        <v>223</v>
      </c>
      <c r="K745" s="133">
        <v>57</v>
      </c>
      <c r="L745" s="134" t="str">
        <f>IF(ISERROR(VLOOKUP(K745,#REF!,2,FALSE))," ",VLOOKUP(K745,#REF!,2,FALSE))</f>
        <v xml:space="preserve"> </v>
      </c>
      <c r="M745" s="134" t="str">
        <f>IF(ISERROR(VLOOKUP(K745,#REF!,3,FALSE))," ",VLOOKUP(K745,#REF!,3,FALSE))</f>
        <v xml:space="preserve"> </v>
      </c>
      <c r="N745" s="135" t="s">
        <v>2563</v>
      </c>
      <c r="O745" s="179">
        <v>0</v>
      </c>
      <c r="P745" s="137" t="s">
        <v>2167</v>
      </c>
      <c r="Q745" s="138" t="s">
        <v>1093</v>
      </c>
      <c r="R745" s="137" t="s">
        <v>296</v>
      </c>
      <c r="S745" s="137" t="s">
        <v>79</v>
      </c>
      <c r="T745" s="139" t="s">
        <v>79</v>
      </c>
      <c r="U745" s="140" t="s">
        <v>79</v>
      </c>
      <c r="V745" s="165">
        <v>4504200</v>
      </c>
      <c r="W745" s="141">
        <v>0</v>
      </c>
      <c r="X745" s="142"/>
      <c r="Y745" s="148"/>
      <c r="Z745" s="260">
        <f t="shared" si="22"/>
        <v>4504200</v>
      </c>
      <c r="AA745" s="263">
        <v>4504200</v>
      </c>
      <c r="AB745" s="168"/>
      <c r="AC745" s="168"/>
      <c r="AD745" s="168"/>
      <c r="AE745" s="143"/>
      <c r="AF745" s="143">
        <v>0</v>
      </c>
      <c r="AG745" s="170">
        <v>0</v>
      </c>
      <c r="AH745" s="171" t="s">
        <v>79</v>
      </c>
      <c r="AI745" s="169" t="s">
        <v>79</v>
      </c>
      <c r="AJ745" s="169" t="s">
        <v>79</v>
      </c>
      <c r="AK745" s="169" t="s">
        <v>79</v>
      </c>
      <c r="AL745" s="143" t="s">
        <v>79</v>
      </c>
      <c r="AM745" s="143" t="s">
        <v>2610</v>
      </c>
      <c r="AN745" s="143" t="s">
        <v>79</v>
      </c>
      <c r="AO745" s="143" t="s">
        <v>79</v>
      </c>
      <c r="AP745" s="144">
        <f t="shared" si="23"/>
        <v>1</v>
      </c>
      <c r="AQ745" s="35"/>
      <c r="AR745" s="35"/>
      <c r="AS745" s="35"/>
      <c r="AT745" s="35"/>
      <c r="AU745" s="35"/>
      <c r="AV745" s="35"/>
    </row>
    <row r="746" spans="1:48" s="145" customFormat="1" ht="27.95" customHeight="1" x14ac:dyDescent="0.25">
      <c r="A746" s="126" t="s">
        <v>2032</v>
      </c>
      <c r="B746" s="126">
        <v>2021</v>
      </c>
      <c r="C746" s="126"/>
      <c r="D746" s="127"/>
      <c r="E746" s="128" t="s">
        <v>70</v>
      </c>
      <c r="F746" s="128" t="s">
        <v>70</v>
      </c>
      <c r="G746" s="130"/>
      <c r="H746" s="131" t="s">
        <v>958</v>
      </c>
      <c r="I746" s="132" t="s">
        <v>49</v>
      </c>
      <c r="J746" s="147" t="s">
        <v>223</v>
      </c>
      <c r="K746" s="133">
        <v>49</v>
      </c>
      <c r="L746" s="134" t="str">
        <f>IF(ISERROR(VLOOKUP(K746,#REF!,2,FALSE))," ",VLOOKUP(K746,#REF!,2,FALSE))</f>
        <v xml:space="preserve"> </v>
      </c>
      <c r="M746" s="134" t="str">
        <f>IF(ISERROR(VLOOKUP(K746,#REF!,3,FALSE))," ",VLOOKUP(K746,#REF!,3,FALSE))</f>
        <v xml:space="preserve"> </v>
      </c>
      <c r="N746" s="135" t="s">
        <v>2565</v>
      </c>
      <c r="O746" s="179">
        <v>0</v>
      </c>
      <c r="P746" s="137" t="s">
        <v>2167</v>
      </c>
      <c r="Q746" s="138" t="s">
        <v>1093</v>
      </c>
      <c r="R746" s="137" t="s">
        <v>296</v>
      </c>
      <c r="S746" s="137" t="s">
        <v>79</v>
      </c>
      <c r="T746" s="139" t="s">
        <v>79</v>
      </c>
      <c r="U746" s="140" t="s">
        <v>79</v>
      </c>
      <c r="V746" s="165">
        <v>923100</v>
      </c>
      <c r="W746" s="141">
        <v>0</v>
      </c>
      <c r="X746" s="142"/>
      <c r="Y746" s="148"/>
      <c r="Z746" s="260">
        <f t="shared" si="22"/>
        <v>923100</v>
      </c>
      <c r="AA746" s="263">
        <v>923100</v>
      </c>
      <c r="AB746" s="168"/>
      <c r="AC746" s="168"/>
      <c r="AD746" s="168"/>
      <c r="AE746" s="143"/>
      <c r="AF746" s="143">
        <v>0</v>
      </c>
      <c r="AG746" s="170">
        <v>0</v>
      </c>
      <c r="AH746" s="171" t="s">
        <v>79</v>
      </c>
      <c r="AI746" s="169" t="s">
        <v>79</v>
      </c>
      <c r="AJ746" s="169" t="s">
        <v>79</v>
      </c>
      <c r="AK746" s="169" t="s">
        <v>79</v>
      </c>
      <c r="AL746" s="143" t="s">
        <v>79</v>
      </c>
      <c r="AM746" s="143" t="s">
        <v>2610</v>
      </c>
      <c r="AN746" s="143" t="s">
        <v>79</v>
      </c>
      <c r="AO746" s="143" t="s">
        <v>79</v>
      </c>
      <c r="AP746" s="144">
        <f t="shared" si="23"/>
        <v>1</v>
      </c>
      <c r="AQ746" s="35"/>
      <c r="AR746" s="35"/>
      <c r="AS746" s="35"/>
      <c r="AT746" s="35"/>
      <c r="AU746" s="35"/>
      <c r="AV746" s="35"/>
    </row>
    <row r="747" spans="1:48" s="145" customFormat="1" ht="27.95" customHeight="1" x14ac:dyDescent="0.25">
      <c r="A747" s="126" t="s">
        <v>2032</v>
      </c>
      <c r="B747" s="126">
        <v>2021</v>
      </c>
      <c r="C747" s="126"/>
      <c r="D747" s="127"/>
      <c r="E747" s="128" t="s">
        <v>70</v>
      </c>
      <c r="F747" s="128" t="s">
        <v>70</v>
      </c>
      <c r="G747" s="130"/>
      <c r="H747" s="131" t="s">
        <v>958</v>
      </c>
      <c r="I747" s="132" t="s">
        <v>49</v>
      </c>
      <c r="J747" s="147" t="s">
        <v>223</v>
      </c>
      <c r="K747" s="133">
        <v>48</v>
      </c>
      <c r="L747" s="134" t="str">
        <f>IF(ISERROR(VLOOKUP(K747,#REF!,2,FALSE))," ",VLOOKUP(K747,#REF!,2,FALSE))</f>
        <v xml:space="preserve"> </v>
      </c>
      <c r="M747" s="134" t="str">
        <f>IF(ISERROR(VLOOKUP(K747,#REF!,3,FALSE))," ",VLOOKUP(K747,#REF!,3,FALSE))</f>
        <v xml:space="preserve"> </v>
      </c>
      <c r="N747" s="135" t="s">
        <v>2571</v>
      </c>
      <c r="O747" s="179">
        <v>0</v>
      </c>
      <c r="P747" s="137" t="s">
        <v>2167</v>
      </c>
      <c r="Q747" s="138" t="s">
        <v>1093</v>
      </c>
      <c r="R747" s="137" t="s">
        <v>296</v>
      </c>
      <c r="S747" s="137" t="s">
        <v>79</v>
      </c>
      <c r="T747" s="139" t="s">
        <v>79</v>
      </c>
      <c r="U747" s="140" t="s">
        <v>79</v>
      </c>
      <c r="V747" s="165">
        <v>177700</v>
      </c>
      <c r="W747" s="141">
        <v>0</v>
      </c>
      <c r="X747" s="142"/>
      <c r="Y747" s="148"/>
      <c r="Z747" s="260">
        <f t="shared" si="22"/>
        <v>177700</v>
      </c>
      <c r="AA747" s="263">
        <v>177700</v>
      </c>
      <c r="AB747" s="168"/>
      <c r="AC747" s="168"/>
      <c r="AD747" s="168"/>
      <c r="AE747" s="143"/>
      <c r="AF747" s="143">
        <v>0</v>
      </c>
      <c r="AG747" s="170">
        <v>0</v>
      </c>
      <c r="AH747" s="171" t="s">
        <v>79</v>
      </c>
      <c r="AI747" s="169" t="s">
        <v>79</v>
      </c>
      <c r="AJ747" s="169" t="s">
        <v>79</v>
      </c>
      <c r="AK747" s="169" t="s">
        <v>79</v>
      </c>
      <c r="AL747" s="143" t="s">
        <v>79</v>
      </c>
      <c r="AM747" s="143" t="s">
        <v>2610</v>
      </c>
      <c r="AN747" s="143" t="s">
        <v>79</v>
      </c>
      <c r="AO747" s="143" t="s">
        <v>79</v>
      </c>
      <c r="AP747" s="144">
        <f t="shared" si="23"/>
        <v>1</v>
      </c>
      <c r="AQ747" s="35"/>
      <c r="AR747" s="35"/>
      <c r="AS747" s="35"/>
      <c r="AT747" s="35"/>
      <c r="AU747" s="35"/>
      <c r="AV747" s="35"/>
    </row>
    <row r="748" spans="1:48" s="145" customFormat="1" ht="27.95" customHeight="1" x14ac:dyDescent="0.25">
      <c r="A748" s="126" t="s">
        <v>2032</v>
      </c>
      <c r="B748" s="126">
        <v>2021</v>
      </c>
      <c r="C748" s="126"/>
      <c r="D748" s="127"/>
      <c r="E748" s="128" t="s">
        <v>70</v>
      </c>
      <c r="F748" s="128" t="s">
        <v>70</v>
      </c>
      <c r="G748" s="130"/>
      <c r="H748" s="131" t="s">
        <v>958</v>
      </c>
      <c r="I748" s="132" t="s">
        <v>49</v>
      </c>
      <c r="J748" s="147" t="s">
        <v>223</v>
      </c>
      <c r="K748" s="133">
        <v>30</v>
      </c>
      <c r="L748" s="134" t="str">
        <f>IF(ISERROR(VLOOKUP(K748,#REF!,2,FALSE))," ",VLOOKUP(K748,#REF!,2,FALSE))</f>
        <v xml:space="preserve"> </v>
      </c>
      <c r="M748" s="134" t="str">
        <f>IF(ISERROR(VLOOKUP(K748,#REF!,3,FALSE))," ",VLOOKUP(K748,#REF!,3,FALSE))</f>
        <v xml:space="preserve"> </v>
      </c>
      <c r="N748" s="135" t="s">
        <v>2567</v>
      </c>
      <c r="O748" s="179">
        <v>0</v>
      </c>
      <c r="P748" s="137" t="s">
        <v>2167</v>
      </c>
      <c r="Q748" s="138" t="s">
        <v>1093</v>
      </c>
      <c r="R748" s="137" t="s">
        <v>296</v>
      </c>
      <c r="S748" s="137" t="s">
        <v>79</v>
      </c>
      <c r="T748" s="139" t="s">
        <v>79</v>
      </c>
      <c r="U748" s="140" t="s">
        <v>79</v>
      </c>
      <c r="V748" s="165">
        <v>177700</v>
      </c>
      <c r="W748" s="141">
        <v>0</v>
      </c>
      <c r="X748" s="142"/>
      <c r="Y748" s="148"/>
      <c r="Z748" s="260">
        <f t="shared" si="22"/>
        <v>177700</v>
      </c>
      <c r="AA748" s="263">
        <v>177700</v>
      </c>
      <c r="AB748" s="168"/>
      <c r="AC748" s="168"/>
      <c r="AD748" s="168"/>
      <c r="AE748" s="143"/>
      <c r="AF748" s="143">
        <v>0</v>
      </c>
      <c r="AG748" s="170">
        <v>0</v>
      </c>
      <c r="AH748" s="171" t="s">
        <v>79</v>
      </c>
      <c r="AI748" s="169" t="s">
        <v>79</v>
      </c>
      <c r="AJ748" s="169" t="s">
        <v>79</v>
      </c>
      <c r="AK748" s="169" t="s">
        <v>79</v>
      </c>
      <c r="AL748" s="143" t="s">
        <v>79</v>
      </c>
      <c r="AM748" s="143" t="s">
        <v>79</v>
      </c>
      <c r="AN748" s="143" t="s">
        <v>79</v>
      </c>
      <c r="AO748" s="143" t="s">
        <v>79</v>
      </c>
      <c r="AP748" s="144">
        <f t="shared" si="23"/>
        <v>1</v>
      </c>
      <c r="AQ748" s="35"/>
      <c r="AR748" s="35"/>
      <c r="AS748" s="35"/>
      <c r="AT748" s="35"/>
      <c r="AU748" s="35"/>
      <c r="AV748" s="35"/>
    </row>
    <row r="749" spans="1:48" s="145" customFormat="1" ht="27.95" customHeight="1" x14ac:dyDescent="0.25">
      <c r="A749" s="126" t="s">
        <v>2032</v>
      </c>
      <c r="B749" s="126">
        <v>2021</v>
      </c>
      <c r="C749" s="126"/>
      <c r="D749" s="127"/>
      <c r="E749" s="128" t="s">
        <v>70</v>
      </c>
      <c r="F749" s="128" t="s">
        <v>70</v>
      </c>
      <c r="G749" s="130"/>
      <c r="H749" s="131" t="s">
        <v>958</v>
      </c>
      <c r="I749" s="132" t="s">
        <v>49</v>
      </c>
      <c r="J749" s="147" t="s">
        <v>223</v>
      </c>
      <c r="K749" s="133">
        <v>43</v>
      </c>
      <c r="L749" s="134" t="str">
        <f>IF(ISERROR(VLOOKUP(K749,#REF!,2,FALSE))," ",VLOOKUP(K749,#REF!,2,FALSE))</f>
        <v xml:space="preserve"> </v>
      </c>
      <c r="M749" s="134" t="str">
        <f>IF(ISERROR(VLOOKUP(K749,#REF!,3,FALSE))," ",VLOOKUP(K749,#REF!,3,FALSE))</f>
        <v xml:space="preserve"> </v>
      </c>
      <c r="N749" s="135" t="s">
        <v>2566</v>
      </c>
      <c r="O749" s="179">
        <v>0</v>
      </c>
      <c r="P749" s="137" t="s">
        <v>2167</v>
      </c>
      <c r="Q749" s="138" t="s">
        <v>1093</v>
      </c>
      <c r="R749" s="137" t="s">
        <v>296</v>
      </c>
      <c r="S749" s="137" t="s">
        <v>79</v>
      </c>
      <c r="T749" s="139" t="s">
        <v>79</v>
      </c>
      <c r="U749" s="140" t="s">
        <v>79</v>
      </c>
      <c r="V749" s="165">
        <v>1511000</v>
      </c>
      <c r="W749" s="141">
        <v>0</v>
      </c>
      <c r="X749" s="142"/>
      <c r="Y749" s="148"/>
      <c r="Z749" s="260">
        <f t="shared" si="22"/>
        <v>1511000</v>
      </c>
      <c r="AA749" s="263">
        <v>1511000</v>
      </c>
      <c r="AB749" s="168"/>
      <c r="AC749" s="168"/>
      <c r="AD749" s="168"/>
      <c r="AE749" s="143"/>
      <c r="AF749" s="143">
        <v>0</v>
      </c>
      <c r="AG749" s="170">
        <v>0</v>
      </c>
      <c r="AH749" s="171" t="s">
        <v>79</v>
      </c>
      <c r="AI749" s="169" t="s">
        <v>79</v>
      </c>
      <c r="AJ749" s="169" t="s">
        <v>79</v>
      </c>
      <c r="AK749" s="169" t="s">
        <v>79</v>
      </c>
      <c r="AL749" s="143" t="s">
        <v>79</v>
      </c>
      <c r="AM749" s="143" t="s">
        <v>79</v>
      </c>
      <c r="AN749" s="143" t="s">
        <v>79</v>
      </c>
      <c r="AO749" s="143" t="s">
        <v>79</v>
      </c>
      <c r="AP749" s="144">
        <f t="shared" si="23"/>
        <v>1</v>
      </c>
      <c r="AQ749" s="35"/>
      <c r="AR749" s="35"/>
      <c r="AS749" s="35"/>
      <c r="AT749" s="35"/>
      <c r="AU749" s="35"/>
      <c r="AV749" s="35"/>
    </row>
    <row r="750" spans="1:48" s="145" customFormat="1" ht="27.95" customHeight="1" x14ac:dyDescent="0.25">
      <c r="A750" s="126" t="s">
        <v>2033</v>
      </c>
      <c r="B750" s="126">
        <v>2021</v>
      </c>
      <c r="C750" s="126"/>
      <c r="D750" s="127"/>
      <c r="E750" s="128" t="s">
        <v>70</v>
      </c>
      <c r="F750" s="128" t="s">
        <v>70</v>
      </c>
      <c r="G750" s="130"/>
      <c r="H750" s="131" t="s">
        <v>959</v>
      </c>
      <c r="I750" s="132" t="s">
        <v>48</v>
      </c>
      <c r="J750" s="147" t="s">
        <v>223</v>
      </c>
      <c r="K750" s="133" t="s">
        <v>79</v>
      </c>
      <c r="L750" s="134" t="str">
        <f>IF(ISERROR(VLOOKUP(K750,#REF!,2,FALSE))," ",VLOOKUP(K750,#REF!,2,FALSE))</f>
        <v xml:space="preserve"> </v>
      </c>
      <c r="M750" s="134" t="str">
        <f>IF(ISERROR(VLOOKUP(K750,#REF!,3,FALSE))," ",VLOOKUP(K750,#REF!,3,FALSE))</f>
        <v xml:space="preserve"> </v>
      </c>
      <c r="N750" s="135" t="s">
        <v>2576</v>
      </c>
      <c r="O750" s="179">
        <v>0</v>
      </c>
      <c r="P750" s="137" t="s">
        <v>2552</v>
      </c>
      <c r="Q750" s="138" t="s">
        <v>1481</v>
      </c>
      <c r="R750" s="137"/>
      <c r="S750" s="137" t="s">
        <v>79</v>
      </c>
      <c r="T750" s="139" t="s">
        <v>79</v>
      </c>
      <c r="U750" s="140" t="s">
        <v>79</v>
      </c>
      <c r="V750" s="165">
        <v>12059212</v>
      </c>
      <c r="W750" s="141">
        <v>0</v>
      </c>
      <c r="X750" s="142"/>
      <c r="Y750" s="148"/>
      <c r="Z750" s="260">
        <f t="shared" si="22"/>
        <v>12059212</v>
      </c>
      <c r="AA750" s="263">
        <v>12059212</v>
      </c>
      <c r="AB750" s="168"/>
      <c r="AC750" s="168"/>
      <c r="AD750" s="168"/>
      <c r="AE750" s="143"/>
      <c r="AF750" s="143">
        <v>0</v>
      </c>
      <c r="AG750" s="170">
        <v>0</v>
      </c>
      <c r="AH750" s="171" t="s">
        <v>79</v>
      </c>
      <c r="AI750" s="169" t="s">
        <v>79</v>
      </c>
      <c r="AJ750" s="169" t="s">
        <v>79</v>
      </c>
      <c r="AK750" s="169" t="s">
        <v>79</v>
      </c>
      <c r="AL750" s="143" t="s">
        <v>79</v>
      </c>
      <c r="AM750" s="143" t="s">
        <v>79</v>
      </c>
      <c r="AN750" s="143" t="s">
        <v>79</v>
      </c>
      <c r="AO750" s="143" t="s">
        <v>79</v>
      </c>
      <c r="AP750" s="144">
        <f t="shared" si="23"/>
        <v>1</v>
      </c>
      <c r="AQ750" s="35"/>
      <c r="AR750" s="35"/>
      <c r="AS750" s="35"/>
      <c r="AT750" s="35"/>
      <c r="AU750" s="35"/>
      <c r="AV750" s="35"/>
    </row>
    <row r="751" spans="1:48" s="145" customFormat="1" ht="27.95" customHeight="1" x14ac:dyDescent="0.25">
      <c r="A751" s="126" t="s">
        <v>2034</v>
      </c>
      <c r="B751" s="126">
        <v>2021</v>
      </c>
      <c r="C751" s="126"/>
      <c r="D751" s="127"/>
      <c r="E751" s="128" t="s">
        <v>70</v>
      </c>
      <c r="F751" s="128" t="s">
        <v>70</v>
      </c>
      <c r="G751" s="130"/>
      <c r="H751" s="131" t="s">
        <v>960</v>
      </c>
      <c r="I751" s="132" t="s">
        <v>49</v>
      </c>
      <c r="J751" s="147" t="s">
        <v>223</v>
      </c>
      <c r="K751" s="133">
        <v>1</v>
      </c>
      <c r="L751" s="134" t="str">
        <f>IF(ISERROR(VLOOKUP(K751,#REF!,2,FALSE))," ",VLOOKUP(K751,#REF!,2,FALSE))</f>
        <v xml:space="preserve"> </v>
      </c>
      <c r="M751" s="134" t="str">
        <f>IF(ISERROR(VLOOKUP(K751,#REF!,3,FALSE))," ",VLOOKUP(K751,#REF!,3,FALSE))</f>
        <v xml:space="preserve"> </v>
      </c>
      <c r="N751" s="135" t="s">
        <v>2554</v>
      </c>
      <c r="O751" s="179">
        <v>0</v>
      </c>
      <c r="P751" s="137" t="s">
        <v>2119</v>
      </c>
      <c r="Q751" s="138" t="s">
        <v>1045</v>
      </c>
      <c r="R751" s="137"/>
      <c r="S751" s="137" t="s">
        <v>79</v>
      </c>
      <c r="T751" s="139" t="s">
        <v>79</v>
      </c>
      <c r="U751" s="140" t="s">
        <v>79</v>
      </c>
      <c r="V751" s="165">
        <v>1123134071</v>
      </c>
      <c r="W751" s="141">
        <v>0</v>
      </c>
      <c r="X751" s="142"/>
      <c r="Y751" s="148"/>
      <c r="Z751" s="260">
        <f t="shared" si="22"/>
        <v>1123134071</v>
      </c>
      <c r="AA751" s="263">
        <v>1123134071</v>
      </c>
      <c r="AB751" s="168"/>
      <c r="AC751" s="168"/>
      <c r="AD751" s="168"/>
      <c r="AE751" s="143"/>
      <c r="AF751" s="143">
        <v>0</v>
      </c>
      <c r="AG751" s="170">
        <v>0</v>
      </c>
      <c r="AH751" s="171" t="s">
        <v>79</v>
      </c>
      <c r="AI751" s="169" t="s">
        <v>79</v>
      </c>
      <c r="AJ751" s="169" t="s">
        <v>79</v>
      </c>
      <c r="AK751" s="169" t="s">
        <v>79</v>
      </c>
      <c r="AL751" s="143" t="s">
        <v>79</v>
      </c>
      <c r="AM751" s="143" t="s">
        <v>79</v>
      </c>
      <c r="AN751" s="143" t="s">
        <v>79</v>
      </c>
      <c r="AO751" s="143" t="s">
        <v>79</v>
      </c>
      <c r="AP751" s="144">
        <f t="shared" si="23"/>
        <v>1</v>
      </c>
      <c r="AQ751" s="35"/>
      <c r="AR751" s="35"/>
      <c r="AS751" s="35"/>
      <c r="AT751" s="35"/>
      <c r="AU751" s="35"/>
      <c r="AV751" s="35"/>
    </row>
    <row r="752" spans="1:48" s="145" customFormat="1" ht="27.95" customHeight="1" x14ac:dyDescent="0.25">
      <c r="A752" s="126" t="s">
        <v>1493</v>
      </c>
      <c r="B752" s="126">
        <v>2021</v>
      </c>
      <c r="C752" s="126"/>
      <c r="D752" s="127"/>
      <c r="E752" s="128" t="s">
        <v>70</v>
      </c>
      <c r="F752" s="128" t="s">
        <v>70</v>
      </c>
      <c r="G752" s="130"/>
      <c r="H752" s="131" t="s">
        <v>3658</v>
      </c>
      <c r="I752" s="132" t="s">
        <v>48</v>
      </c>
      <c r="J752" s="147" t="s">
        <v>223</v>
      </c>
      <c r="K752" s="133" t="s">
        <v>79</v>
      </c>
      <c r="L752" s="134" t="str">
        <f>IF(ISERROR(VLOOKUP(K752,#REF!,2,FALSE))," ",VLOOKUP(K752,#REF!,2,FALSE))</f>
        <v xml:space="preserve"> </v>
      </c>
      <c r="M752" s="134" t="str">
        <f>IF(ISERROR(VLOOKUP(K752,#REF!,3,FALSE))," ",VLOOKUP(K752,#REF!,3,FALSE))</f>
        <v xml:space="preserve"> </v>
      </c>
      <c r="N752" s="186" t="s">
        <v>3659</v>
      </c>
      <c r="O752" s="179"/>
      <c r="P752" s="137"/>
      <c r="Q752" s="138" t="s">
        <v>3660</v>
      </c>
      <c r="R752" s="137"/>
      <c r="S752" s="137"/>
      <c r="T752" s="139"/>
      <c r="U752" s="140"/>
      <c r="V752" s="165">
        <v>945547770</v>
      </c>
      <c r="W752" s="141"/>
      <c r="X752" s="142"/>
      <c r="Y752" s="148"/>
      <c r="Z752" s="260">
        <f t="shared" si="22"/>
        <v>945547770</v>
      </c>
      <c r="AA752" s="263">
        <v>844259987</v>
      </c>
      <c r="AB752" s="168"/>
      <c r="AC752" s="168"/>
      <c r="AD752" s="168"/>
      <c r="AE752" s="143"/>
      <c r="AF752" s="143"/>
      <c r="AG752" s="170"/>
      <c r="AH752" s="171"/>
      <c r="AI752" s="169"/>
      <c r="AJ752" s="169"/>
      <c r="AK752" s="169"/>
      <c r="AL752" s="143"/>
      <c r="AM752" s="143"/>
      <c r="AN752" s="143"/>
      <c r="AO752" s="143"/>
      <c r="AP752" s="144">
        <f t="shared" si="23"/>
        <v>0.89287925347230213</v>
      </c>
      <c r="AQ752" s="35"/>
      <c r="AR752" s="35"/>
      <c r="AS752" s="35"/>
      <c r="AT752" s="35"/>
      <c r="AU752" s="35"/>
      <c r="AV752" s="35"/>
    </row>
    <row r="753" spans="1:42" ht="27.95" customHeight="1" x14ac:dyDescent="0.25">
      <c r="A753" s="259" t="s">
        <v>3661</v>
      </c>
      <c r="B753" s="252"/>
      <c r="C753" s="252"/>
      <c r="D753" s="253"/>
      <c r="E753" s="252"/>
      <c r="F753" s="252"/>
      <c r="G753" s="252"/>
      <c r="H753" s="252"/>
      <c r="I753" s="252"/>
      <c r="J753" s="252"/>
      <c r="K753" s="252"/>
      <c r="L753" s="252"/>
      <c r="M753" s="252"/>
      <c r="N753" s="254"/>
      <c r="O753" s="255"/>
      <c r="P753" s="252"/>
      <c r="Q753" s="252"/>
      <c r="R753" s="252"/>
      <c r="S753" s="252"/>
      <c r="T753" s="256"/>
      <c r="U753" s="257"/>
      <c r="V753" s="258">
        <f>SUM(V14:V752)</f>
        <v>82081359811</v>
      </c>
      <c r="W753" s="258"/>
      <c r="X753" s="258"/>
      <c r="Y753" s="258"/>
      <c r="Z753" s="258">
        <f>SUM(Z14:Z752)</f>
        <v>84379761052</v>
      </c>
      <c r="AA753" s="258">
        <f>SUM(AA14:AA752)</f>
        <v>47627278562</v>
      </c>
      <c r="AB753" s="252"/>
      <c r="AC753" s="254"/>
      <c r="AD753" s="255"/>
      <c r="AE753" s="259"/>
      <c r="AF753" s="259"/>
      <c r="AG753" s="259"/>
      <c r="AH753" s="252"/>
      <c r="AI753" s="252"/>
      <c r="AJ753" s="252"/>
      <c r="AK753" s="252"/>
      <c r="AL753" s="252"/>
      <c r="AM753" s="252"/>
      <c r="AN753" s="252"/>
      <c r="AO753" s="252"/>
      <c r="AP753" s="262">
        <f>SUM(AP14:AP752)</f>
        <v>498.19712896964808</v>
      </c>
    </row>
    <row r="754" spans="1:42" ht="27.95" customHeight="1" x14ac:dyDescent="0.25">
      <c r="W754" s="108"/>
      <c r="Y754" s="249"/>
      <c r="Z754" s="242"/>
      <c r="AA754" s="244"/>
      <c r="AC754" s="245"/>
      <c r="AD754" s="243"/>
      <c r="AE754" s="281"/>
      <c r="AF754" s="282"/>
    </row>
    <row r="755" spans="1:42" ht="27.95" customHeight="1" x14ac:dyDescent="0.25">
      <c r="Y755" s="249"/>
      <c r="Z755" s="242"/>
      <c r="AA755" s="244"/>
      <c r="AC755" s="146"/>
      <c r="AD755" s="243"/>
      <c r="AE755" s="281"/>
      <c r="AF755" s="282"/>
    </row>
    <row r="756" spans="1:42" ht="27.95" customHeight="1" x14ac:dyDescent="0.25">
      <c r="Z756" s="242"/>
      <c r="AA756" s="244"/>
      <c r="AC756" s="146"/>
      <c r="AD756" s="243"/>
      <c r="AE756" s="281"/>
      <c r="AF756" s="282"/>
    </row>
    <row r="757" spans="1:42" ht="27.95" customHeight="1" x14ac:dyDescent="0.25">
      <c r="Z757" s="242"/>
      <c r="AA757" s="244"/>
      <c r="AC757" s="146"/>
      <c r="AD757" s="243"/>
      <c r="AE757" s="281"/>
      <c r="AF757" s="282"/>
    </row>
    <row r="758" spans="1:42" ht="27.95" customHeight="1" x14ac:dyDescent="0.25">
      <c r="Z758" s="242"/>
      <c r="AA758" s="244"/>
      <c r="AC758" s="146"/>
      <c r="AD758" s="243"/>
      <c r="AE758" s="281"/>
      <c r="AF758" s="282"/>
    </row>
    <row r="759" spans="1:42" ht="27.95" customHeight="1" x14ac:dyDescent="0.25">
      <c r="Z759" s="242"/>
      <c r="AA759" s="244"/>
      <c r="AC759" s="146"/>
      <c r="AD759" s="243"/>
      <c r="AE759" s="281"/>
      <c r="AF759" s="282"/>
    </row>
    <row r="760" spans="1:42" ht="27.95" customHeight="1" x14ac:dyDescent="0.25">
      <c r="Z760" s="242"/>
      <c r="AA760" s="244"/>
      <c r="AC760" s="146"/>
      <c r="AD760" s="243"/>
      <c r="AE760" s="281"/>
      <c r="AF760" s="282"/>
    </row>
    <row r="761" spans="1:42" ht="27.95" customHeight="1" x14ac:dyDescent="0.25">
      <c r="Z761" s="242"/>
      <c r="AA761" s="244"/>
      <c r="AC761" s="146"/>
      <c r="AD761" s="243"/>
      <c r="AE761" s="281"/>
      <c r="AF761" s="282"/>
    </row>
    <row r="762" spans="1:42" ht="27.95" customHeight="1" x14ac:dyDescent="0.25">
      <c r="Z762" s="242"/>
      <c r="AA762" s="244"/>
      <c r="AC762" s="146"/>
      <c r="AD762" s="243"/>
      <c r="AE762" s="281"/>
      <c r="AF762" s="282"/>
    </row>
    <row r="763" spans="1:42" ht="27.95" customHeight="1" x14ac:dyDescent="0.25">
      <c r="Z763" s="242"/>
      <c r="AA763" s="244"/>
      <c r="AC763" s="146"/>
      <c r="AD763" s="243"/>
      <c r="AE763" s="281"/>
      <c r="AF763" s="282"/>
    </row>
    <row r="764" spans="1:42" ht="27.95" customHeight="1" x14ac:dyDescent="0.25">
      <c r="Z764" s="242"/>
      <c r="AA764" s="244"/>
      <c r="AC764" s="146"/>
      <c r="AD764" s="243"/>
      <c r="AE764" s="281"/>
      <c r="AF764" s="282"/>
    </row>
    <row r="765" spans="1:42" ht="27.95" customHeight="1" x14ac:dyDescent="0.25">
      <c r="Z765" s="242"/>
      <c r="AA765" s="244"/>
      <c r="AC765" s="146"/>
      <c r="AD765" s="243"/>
      <c r="AE765" s="281"/>
      <c r="AF765" s="282"/>
    </row>
    <row r="766" spans="1:42" ht="27.95" customHeight="1" x14ac:dyDescent="0.25">
      <c r="Z766" s="242"/>
      <c r="AA766" s="244"/>
      <c r="AC766" s="146"/>
      <c r="AD766" s="243"/>
      <c r="AE766" s="281"/>
      <c r="AF766" s="282"/>
    </row>
    <row r="767" spans="1:42" ht="27.95" customHeight="1" x14ac:dyDescent="0.25">
      <c r="Z767" s="242"/>
      <c r="AA767" s="244"/>
      <c r="AC767" s="146"/>
      <c r="AD767" s="243"/>
      <c r="AE767" s="281"/>
      <c r="AF767" s="282"/>
    </row>
    <row r="768" spans="1:42" ht="27.95" customHeight="1" x14ac:dyDescent="0.25">
      <c r="Z768" s="242"/>
      <c r="AA768" s="244"/>
      <c r="AC768" s="146"/>
      <c r="AD768" s="243"/>
      <c r="AE768" s="281"/>
      <c r="AF768" s="282"/>
    </row>
    <row r="769" spans="26:32" ht="27.95" customHeight="1" x14ac:dyDescent="0.25">
      <c r="Z769" s="242"/>
      <c r="AA769" s="244"/>
      <c r="AC769" s="146"/>
      <c r="AD769" s="243"/>
      <c r="AE769" s="281"/>
      <c r="AF769" s="282"/>
    </row>
    <row r="770" spans="26:32" ht="27.95" customHeight="1" x14ac:dyDescent="0.25">
      <c r="Z770" s="242"/>
      <c r="AA770" s="244"/>
      <c r="AC770" s="146"/>
      <c r="AD770" s="243"/>
      <c r="AE770" s="281"/>
      <c r="AF770" s="282"/>
    </row>
    <row r="771" spans="26:32" ht="27.95" customHeight="1" x14ac:dyDescent="0.25">
      <c r="Z771" s="242"/>
      <c r="AA771" s="244"/>
      <c r="AC771" s="146"/>
      <c r="AD771" s="243"/>
      <c r="AE771" s="281"/>
      <c r="AF771" s="282"/>
    </row>
    <row r="772" spans="26:32" ht="27.95" customHeight="1" x14ac:dyDescent="0.25">
      <c r="Z772" s="242"/>
      <c r="AA772" s="244"/>
      <c r="AC772" s="146"/>
      <c r="AD772" s="243"/>
      <c r="AE772" s="281"/>
      <c r="AF772" s="282"/>
    </row>
    <row r="773" spans="26:32" ht="27.95" customHeight="1" x14ac:dyDescent="0.25">
      <c r="Z773" s="242"/>
      <c r="AA773" s="244"/>
      <c r="AC773" s="146"/>
      <c r="AD773" s="243"/>
      <c r="AE773" s="281"/>
      <c r="AF773" s="282"/>
    </row>
    <row r="774" spans="26:32" ht="27.95" customHeight="1" x14ac:dyDescent="0.25">
      <c r="Z774" s="242"/>
      <c r="AA774" s="244"/>
      <c r="AC774" s="146"/>
      <c r="AD774" s="243"/>
      <c r="AE774" s="281"/>
      <c r="AF774" s="282"/>
    </row>
    <row r="775" spans="26:32" ht="27.95" customHeight="1" x14ac:dyDescent="0.25">
      <c r="Z775" s="242"/>
      <c r="AA775" s="244"/>
      <c r="AC775" s="146"/>
      <c r="AD775" s="243"/>
      <c r="AE775" s="281"/>
      <c r="AF775" s="282"/>
    </row>
    <row r="776" spans="26:32" ht="27.95" customHeight="1" x14ac:dyDescent="0.25">
      <c r="Z776" s="242"/>
      <c r="AA776" s="244"/>
      <c r="AC776" s="146"/>
      <c r="AD776" s="243"/>
      <c r="AE776" s="281"/>
      <c r="AF776" s="282"/>
    </row>
    <row r="777" spans="26:32" ht="27.95" customHeight="1" x14ac:dyDescent="0.25">
      <c r="Z777" s="242"/>
      <c r="AA777" s="244"/>
      <c r="AC777" s="146"/>
      <c r="AD777" s="243"/>
      <c r="AE777" s="281"/>
      <c r="AF777" s="282"/>
    </row>
    <row r="778" spans="26:32" ht="27.95" customHeight="1" x14ac:dyDescent="0.25">
      <c r="Z778" s="242"/>
      <c r="AA778" s="244"/>
      <c r="AC778" s="146"/>
      <c r="AD778" s="243"/>
      <c r="AE778" s="281"/>
      <c r="AF778" s="282"/>
    </row>
    <row r="779" spans="26:32" ht="27.95" customHeight="1" x14ac:dyDescent="0.25">
      <c r="Z779" s="242"/>
      <c r="AA779" s="244"/>
      <c r="AC779" s="146"/>
      <c r="AD779" s="243"/>
      <c r="AE779" s="281"/>
      <c r="AF779" s="282"/>
    </row>
    <row r="780" spans="26:32" ht="27.95" customHeight="1" x14ac:dyDescent="0.25">
      <c r="Z780" s="242"/>
      <c r="AA780" s="244"/>
      <c r="AC780" s="146"/>
      <c r="AD780" s="243"/>
      <c r="AE780" s="281"/>
      <c r="AF780" s="282"/>
    </row>
    <row r="781" spans="26:32" ht="27.95" customHeight="1" x14ac:dyDescent="0.25">
      <c r="Z781" s="242"/>
      <c r="AA781" s="244"/>
      <c r="AC781" s="146"/>
      <c r="AD781" s="243"/>
      <c r="AE781" s="281"/>
      <c r="AF781" s="282"/>
    </row>
    <row r="782" spans="26:32" ht="27.95" customHeight="1" x14ac:dyDescent="0.25">
      <c r="Z782" s="242"/>
      <c r="AA782" s="244"/>
      <c r="AC782" s="146"/>
      <c r="AD782" s="243"/>
      <c r="AE782" s="281"/>
      <c r="AF782" s="282"/>
    </row>
    <row r="783" spans="26:32" ht="27.95" customHeight="1" x14ac:dyDescent="0.25">
      <c r="Z783" s="242"/>
      <c r="AA783" s="244"/>
      <c r="AC783" s="146"/>
      <c r="AD783" s="243"/>
      <c r="AE783" s="281"/>
      <c r="AF783" s="282"/>
    </row>
    <row r="784" spans="26:32" ht="27.95" customHeight="1" x14ac:dyDescent="0.25">
      <c r="Z784" s="242"/>
      <c r="AA784" s="244"/>
      <c r="AC784" s="146"/>
      <c r="AD784" s="243"/>
      <c r="AE784" s="281"/>
      <c r="AF784" s="282"/>
    </row>
    <row r="785" spans="24:48" ht="27.95" customHeight="1" x14ac:dyDescent="0.25">
      <c r="Z785" s="242"/>
      <c r="AA785" s="244"/>
      <c r="AC785" s="146"/>
      <c r="AD785" s="243"/>
      <c r="AE785" s="281"/>
      <c r="AF785" s="282"/>
    </row>
    <row r="786" spans="24:48" ht="27.95" customHeight="1" x14ac:dyDescent="0.25">
      <c r="Z786" s="242"/>
      <c r="AA786" s="244"/>
      <c r="AC786" s="146"/>
      <c r="AD786" s="243"/>
      <c r="AE786" s="281"/>
      <c r="AF786" s="282"/>
    </row>
    <row r="787" spans="24:48" ht="27.95" customHeight="1" x14ac:dyDescent="0.25">
      <c r="Z787" s="242"/>
      <c r="AA787" s="244"/>
      <c r="AC787" s="146"/>
      <c r="AD787" s="243"/>
      <c r="AE787" s="281"/>
      <c r="AF787" s="282"/>
    </row>
    <row r="788" spans="24:48" ht="27.95" customHeight="1" x14ac:dyDescent="0.25">
      <c r="Z788" s="242"/>
      <c r="AA788" s="244"/>
      <c r="AC788" s="146"/>
      <c r="AD788" s="243"/>
      <c r="AE788" s="281"/>
      <c r="AF788" s="282"/>
    </row>
    <row r="789" spans="24:48" ht="27.95" customHeight="1" x14ac:dyDescent="0.25">
      <c r="Z789" s="242"/>
      <c r="AA789" s="244"/>
      <c r="AC789" s="146"/>
      <c r="AD789" s="243"/>
      <c r="AE789" s="281"/>
      <c r="AF789" s="282"/>
    </row>
    <row r="790" spans="24:48" ht="27.95" customHeight="1" x14ac:dyDescent="0.25">
      <c r="X790" s="47"/>
      <c r="Y790" s="250"/>
      <c r="Z790" s="35"/>
      <c r="AA790" s="35"/>
      <c r="AB790" s="35"/>
      <c r="AC790" s="35"/>
      <c r="AD790" s="35"/>
      <c r="AE790" s="250"/>
      <c r="AF790" s="250"/>
      <c r="AG790" s="279"/>
      <c r="AH790" s="36"/>
      <c r="AI790" s="36"/>
      <c r="AJ790" s="36"/>
      <c r="AK790" s="36"/>
      <c r="AL790" s="36"/>
      <c r="AM790" s="36"/>
      <c r="AN790" s="36"/>
      <c r="AO790" s="36"/>
      <c r="AP790" s="36"/>
      <c r="AQ790" s="36"/>
      <c r="AR790" s="36"/>
      <c r="AS790" s="36"/>
      <c r="AT790" s="36"/>
      <c r="AU790" s="36"/>
      <c r="AV790" s="36"/>
    </row>
    <row r="791" spans="24:48" ht="27.95" customHeight="1" x14ac:dyDescent="0.25">
      <c r="X791" s="47"/>
      <c r="Y791" s="250"/>
      <c r="Z791" s="35"/>
      <c r="AA791" s="35"/>
      <c r="AB791" s="35"/>
      <c r="AC791" s="35"/>
      <c r="AD791" s="35"/>
      <c r="AE791" s="250"/>
      <c r="AF791" s="250"/>
      <c r="AG791" s="279"/>
      <c r="AH791" s="36"/>
      <c r="AI791" s="36"/>
      <c r="AJ791" s="36"/>
      <c r="AK791" s="36"/>
      <c r="AL791" s="36"/>
      <c r="AM791" s="36"/>
      <c r="AN791" s="36"/>
      <c r="AO791" s="36"/>
      <c r="AP791" s="36"/>
      <c r="AQ791" s="36"/>
      <c r="AR791" s="36"/>
      <c r="AS791" s="36"/>
      <c r="AT791" s="36"/>
      <c r="AU791" s="36"/>
      <c r="AV791" s="36"/>
    </row>
    <row r="792" spans="24:48" ht="27.95" customHeight="1" x14ac:dyDescent="0.25">
      <c r="X792" s="47"/>
      <c r="Y792" s="250"/>
      <c r="Z792" s="35"/>
      <c r="AA792" s="35"/>
      <c r="AB792" s="35"/>
      <c r="AC792" s="35"/>
      <c r="AD792" s="35"/>
      <c r="AE792" s="250"/>
      <c r="AF792" s="250"/>
      <c r="AG792" s="279"/>
      <c r="AH792" s="36"/>
      <c r="AI792" s="36"/>
      <c r="AJ792" s="36"/>
      <c r="AK792" s="36"/>
      <c r="AL792" s="36"/>
      <c r="AM792" s="36"/>
      <c r="AN792" s="36"/>
      <c r="AO792" s="36"/>
      <c r="AP792" s="36"/>
      <c r="AQ792" s="36"/>
      <c r="AR792" s="36"/>
      <c r="AS792" s="36"/>
      <c r="AT792" s="36"/>
      <c r="AU792" s="36"/>
      <c r="AV792" s="36"/>
    </row>
    <row r="793" spans="24:48" ht="27.95" customHeight="1" x14ac:dyDescent="0.25">
      <c r="X793" s="47"/>
      <c r="Y793" s="250"/>
      <c r="Z793" s="35"/>
      <c r="AA793" s="35"/>
      <c r="AB793" s="35"/>
      <c r="AC793" s="35"/>
      <c r="AD793" s="35"/>
      <c r="AE793" s="250"/>
      <c r="AF793" s="250"/>
      <c r="AG793" s="279"/>
      <c r="AH793" s="36"/>
      <c r="AI793" s="36"/>
      <c r="AJ793" s="36"/>
      <c r="AK793" s="36"/>
      <c r="AL793" s="36"/>
      <c r="AM793" s="36"/>
      <c r="AN793" s="36"/>
      <c r="AO793" s="36"/>
      <c r="AP793" s="36"/>
      <c r="AQ793" s="36"/>
      <c r="AR793" s="36"/>
      <c r="AS793" s="36"/>
      <c r="AT793" s="36"/>
      <c r="AU793" s="36"/>
      <c r="AV793" s="36"/>
    </row>
    <row r="794" spans="24:48" ht="27.95" customHeight="1" x14ac:dyDescent="0.25">
      <c r="X794" s="47"/>
      <c r="Y794" s="250"/>
      <c r="Z794" s="35"/>
      <c r="AA794" s="35"/>
      <c r="AB794" s="35"/>
      <c r="AC794" s="35"/>
      <c r="AD794" s="35"/>
      <c r="AE794" s="250"/>
      <c r="AF794" s="250"/>
      <c r="AG794" s="279"/>
      <c r="AH794" s="36"/>
      <c r="AI794" s="36"/>
      <c r="AJ794" s="36"/>
      <c r="AK794" s="36"/>
      <c r="AL794" s="36"/>
      <c r="AM794" s="36"/>
      <c r="AN794" s="36"/>
      <c r="AO794" s="36"/>
      <c r="AP794" s="36"/>
      <c r="AQ794" s="36"/>
      <c r="AR794" s="36"/>
      <c r="AS794" s="36"/>
      <c r="AT794" s="36"/>
      <c r="AU794" s="36"/>
      <c r="AV794" s="36"/>
    </row>
    <row r="795" spans="24:48" ht="27.95" customHeight="1" x14ac:dyDescent="0.25">
      <c r="X795" s="47"/>
      <c r="Y795" s="250"/>
      <c r="Z795" s="35"/>
      <c r="AA795" s="35"/>
      <c r="AB795" s="35"/>
      <c r="AC795" s="35"/>
      <c r="AD795" s="35"/>
      <c r="AE795" s="250"/>
      <c r="AF795" s="250"/>
      <c r="AG795" s="279"/>
      <c r="AH795" s="36"/>
      <c r="AI795" s="36"/>
      <c r="AJ795" s="36"/>
      <c r="AK795" s="36"/>
      <c r="AL795" s="36"/>
      <c r="AM795" s="36"/>
      <c r="AN795" s="36"/>
      <c r="AO795" s="36"/>
      <c r="AP795" s="36"/>
      <c r="AQ795" s="36"/>
      <c r="AR795" s="36"/>
      <c r="AS795" s="36"/>
      <c r="AT795" s="36"/>
      <c r="AU795" s="36"/>
      <c r="AV795" s="36"/>
    </row>
    <row r="796" spans="24:48" ht="27.95" customHeight="1" x14ac:dyDescent="0.25">
      <c r="X796" s="47"/>
      <c r="Y796" s="250"/>
      <c r="Z796" s="35"/>
      <c r="AA796" s="35"/>
      <c r="AB796" s="35"/>
      <c r="AC796" s="35"/>
      <c r="AD796" s="35"/>
      <c r="AE796" s="250"/>
      <c r="AF796" s="250"/>
      <c r="AG796" s="279"/>
      <c r="AH796" s="36"/>
      <c r="AI796" s="36"/>
      <c r="AJ796" s="36"/>
      <c r="AK796" s="36"/>
      <c r="AL796" s="36"/>
      <c r="AM796" s="36"/>
      <c r="AN796" s="36"/>
      <c r="AO796" s="36"/>
      <c r="AP796" s="36"/>
      <c r="AQ796" s="36"/>
      <c r="AR796" s="36"/>
      <c r="AS796" s="36"/>
      <c r="AT796" s="36"/>
      <c r="AU796" s="36"/>
      <c r="AV796" s="36"/>
    </row>
    <row r="797" spans="24:48" ht="27.95" customHeight="1" x14ac:dyDescent="0.25">
      <c r="X797" s="47"/>
      <c r="Y797" s="250"/>
      <c r="Z797" s="35"/>
      <c r="AA797" s="35"/>
      <c r="AB797" s="35"/>
      <c r="AC797" s="35"/>
      <c r="AD797" s="35"/>
      <c r="AE797" s="250"/>
      <c r="AF797" s="250"/>
      <c r="AG797" s="279"/>
      <c r="AH797" s="36"/>
      <c r="AI797" s="36"/>
      <c r="AJ797" s="36"/>
      <c r="AK797" s="36"/>
      <c r="AL797" s="36"/>
      <c r="AM797" s="36"/>
      <c r="AN797" s="36"/>
      <c r="AO797" s="36"/>
      <c r="AP797" s="36"/>
      <c r="AQ797" s="36"/>
      <c r="AR797" s="36"/>
      <c r="AS797" s="36"/>
      <c r="AT797" s="36"/>
      <c r="AU797" s="36"/>
      <c r="AV797" s="36"/>
    </row>
    <row r="798" spans="24:48" ht="27.95" customHeight="1" x14ac:dyDescent="0.25">
      <c r="X798" s="47"/>
      <c r="Y798" s="250"/>
      <c r="Z798" s="35"/>
      <c r="AA798" s="35"/>
      <c r="AB798" s="35"/>
      <c r="AC798" s="35"/>
      <c r="AD798" s="35"/>
      <c r="AE798" s="250"/>
      <c r="AF798" s="250"/>
      <c r="AG798" s="279"/>
      <c r="AH798" s="36"/>
      <c r="AI798" s="36"/>
      <c r="AJ798" s="36"/>
      <c r="AK798" s="36"/>
      <c r="AL798" s="36"/>
      <c r="AM798" s="36"/>
      <c r="AN798" s="36"/>
      <c r="AO798" s="36"/>
      <c r="AP798" s="36"/>
      <c r="AQ798" s="36"/>
      <c r="AR798" s="36"/>
      <c r="AS798" s="36"/>
      <c r="AT798" s="36"/>
      <c r="AU798" s="36"/>
      <c r="AV798" s="36"/>
    </row>
    <row r="799" spans="24:48" ht="27.95" customHeight="1" x14ac:dyDescent="0.25">
      <c r="X799" s="47"/>
      <c r="Y799" s="250"/>
      <c r="Z799" s="35"/>
      <c r="AA799" s="35"/>
      <c r="AB799" s="35"/>
      <c r="AC799" s="35"/>
      <c r="AD799" s="35"/>
      <c r="AE799" s="250"/>
      <c r="AF799" s="250"/>
      <c r="AG799" s="279"/>
      <c r="AH799" s="36"/>
      <c r="AI799" s="36"/>
      <c r="AJ799" s="36"/>
      <c r="AK799" s="36"/>
      <c r="AL799" s="36"/>
      <c r="AM799" s="36"/>
      <c r="AN799" s="36"/>
      <c r="AO799" s="36"/>
      <c r="AP799" s="36"/>
      <c r="AQ799" s="36"/>
      <c r="AR799" s="36"/>
      <c r="AS799" s="36"/>
      <c r="AT799" s="36"/>
      <c r="AU799" s="36"/>
      <c r="AV799" s="36"/>
    </row>
    <row r="800" spans="24:48" ht="27.95" customHeight="1" x14ac:dyDescent="0.25">
      <c r="X800" s="47"/>
      <c r="Y800" s="250"/>
      <c r="Z800" s="35"/>
      <c r="AA800" s="35"/>
      <c r="AB800" s="35"/>
      <c r="AC800" s="35"/>
      <c r="AD800" s="35"/>
      <c r="AE800" s="250"/>
      <c r="AF800" s="250"/>
      <c r="AG800" s="279"/>
      <c r="AH800" s="36"/>
      <c r="AI800" s="36"/>
      <c r="AJ800" s="36"/>
      <c r="AK800" s="36"/>
      <c r="AL800" s="36"/>
      <c r="AM800" s="36"/>
      <c r="AN800" s="36"/>
      <c r="AO800" s="36"/>
      <c r="AP800" s="36"/>
      <c r="AQ800" s="36"/>
      <c r="AR800" s="36"/>
      <c r="AS800" s="36"/>
      <c r="AT800" s="36"/>
      <c r="AU800" s="36"/>
      <c r="AV800" s="36"/>
    </row>
    <row r="801" spans="24:48" ht="27.95" customHeight="1" x14ac:dyDescent="0.25">
      <c r="X801" s="47"/>
      <c r="Y801" s="250"/>
      <c r="Z801" s="35"/>
      <c r="AA801" s="35"/>
      <c r="AB801" s="35"/>
      <c r="AC801" s="35"/>
      <c r="AD801" s="35"/>
      <c r="AE801" s="250"/>
      <c r="AF801" s="250"/>
      <c r="AG801" s="279"/>
      <c r="AH801" s="36"/>
      <c r="AI801" s="36"/>
      <c r="AJ801" s="36"/>
      <c r="AK801" s="36"/>
      <c r="AL801" s="36"/>
      <c r="AM801" s="36"/>
      <c r="AN801" s="36"/>
      <c r="AO801" s="36"/>
      <c r="AP801" s="36"/>
      <c r="AQ801" s="36"/>
      <c r="AR801" s="36"/>
      <c r="AS801" s="36"/>
      <c r="AT801" s="36"/>
      <c r="AU801" s="36"/>
      <c r="AV801" s="36"/>
    </row>
    <row r="802" spans="24:48" ht="27.95" customHeight="1" x14ac:dyDescent="0.25">
      <c r="X802" s="47"/>
      <c r="Y802" s="250"/>
      <c r="Z802" s="35"/>
      <c r="AA802" s="35"/>
      <c r="AB802" s="35"/>
      <c r="AC802" s="35"/>
      <c r="AD802" s="35"/>
      <c r="AE802" s="250"/>
      <c r="AF802" s="250"/>
      <c r="AG802" s="279"/>
      <c r="AH802" s="36"/>
      <c r="AI802" s="36"/>
      <c r="AJ802" s="36"/>
      <c r="AK802" s="36"/>
      <c r="AL802" s="36"/>
      <c r="AM802" s="36"/>
      <c r="AN802" s="36"/>
      <c r="AO802" s="36"/>
      <c r="AP802" s="36"/>
      <c r="AQ802" s="36"/>
      <c r="AR802" s="36"/>
      <c r="AS802" s="36"/>
      <c r="AT802" s="36"/>
      <c r="AU802" s="36"/>
      <c r="AV802" s="36"/>
    </row>
    <row r="803" spans="24:48" ht="27.95" customHeight="1" x14ac:dyDescent="0.25">
      <c r="X803" s="47"/>
      <c r="Y803" s="250"/>
      <c r="Z803" s="35"/>
      <c r="AA803" s="35"/>
      <c r="AB803" s="35"/>
      <c r="AC803" s="35"/>
      <c r="AD803" s="35"/>
      <c r="AE803" s="250"/>
      <c r="AF803" s="250"/>
      <c r="AG803" s="279"/>
      <c r="AH803" s="36"/>
      <c r="AI803" s="36"/>
      <c r="AJ803" s="36"/>
      <c r="AK803" s="36"/>
      <c r="AL803" s="36"/>
      <c r="AM803" s="36"/>
      <c r="AN803" s="36"/>
      <c r="AO803" s="36"/>
      <c r="AP803" s="36"/>
      <c r="AQ803" s="36"/>
      <c r="AR803" s="36"/>
      <c r="AS803" s="36"/>
      <c r="AT803" s="36"/>
      <c r="AU803" s="36"/>
      <c r="AV803" s="36"/>
    </row>
    <row r="804" spans="24:48" ht="27.95" customHeight="1" x14ac:dyDescent="0.25">
      <c r="X804" s="47"/>
      <c r="Y804" s="250"/>
      <c r="Z804" s="35"/>
      <c r="AA804" s="35"/>
      <c r="AB804" s="35"/>
      <c r="AC804" s="35"/>
      <c r="AD804" s="35"/>
      <c r="AE804" s="250"/>
      <c r="AF804" s="250"/>
      <c r="AG804" s="279"/>
      <c r="AH804" s="36"/>
      <c r="AI804" s="36"/>
      <c r="AJ804" s="36"/>
      <c r="AK804" s="36"/>
      <c r="AL804" s="36"/>
      <c r="AM804" s="36"/>
      <c r="AN804" s="36"/>
      <c r="AO804" s="36"/>
      <c r="AP804" s="36"/>
      <c r="AQ804" s="36"/>
      <c r="AR804" s="36"/>
      <c r="AS804" s="36"/>
      <c r="AT804" s="36"/>
      <c r="AU804" s="36"/>
      <c r="AV804" s="36"/>
    </row>
    <row r="805" spans="24:48" ht="27.95" customHeight="1" x14ac:dyDescent="0.25">
      <c r="X805" s="47"/>
      <c r="Y805" s="250"/>
      <c r="Z805" s="35"/>
      <c r="AA805" s="35"/>
      <c r="AB805" s="35"/>
      <c r="AC805" s="35"/>
      <c r="AD805" s="35"/>
      <c r="AE805" s="250"/>
      <c r="AF805" s="250"/>
      <c r="AG805" s="279"/>
      <c r="AH805" s="36"/>
      <c r="AI805" s="36"/>
      <c r="AJ805" s="36"/>
      <c r="AK805" s="36"/>
      <c r="AL805" s="36"/>
      <c r="AM805" s="36"/>
      <c r="AN805" s="36"/>
      <c r="AO805" s="36"/>
      <c r="AP805" s="36"/>
      <c r="AQ805" s="36"/>
      <c r="AR805" s="36"/>
      <c r="AS805" s="36"/>
      <c r="AT805" s="36"/>
      <c r="AU805" s="36"/>
      <c r="AV805" s="36"/>
    </row>
    <row r="806" spans="24:48" ht="27.95" customHeight="1" x14ac:dyDescent="0.25">
      <c r="X806" s="47"/>
      <c r="Y806" s="250"/>
      <c r="Z806" s="35"/>
      <c r="AA806" s="35"/>
      <c r="AB806" s="35"/>
      <c r="AC806" s="35"/>
      <c r="AD806" s="35"/>
      <c r="AE806" s="250"/>
      <c r="AF806" s="250"/>
      <c r="AG806" s="279"/>
      <c r="AH806" s="36"/>
      <c r="AI806" s="36"/>
      <c r="AJ806" s="36"/>
      <c r="AK806" s="36"/>
      <c r="AL806" s="36"/>
      <c r="AM806" s="36"/>
      <c r="AN806" s="36"/>
      <c r="AO806" s="36"/>
      <c r="AP806" s="36"/>
      <c r="AQ806" s="36"/>
      <c r="AR806" s="36"/>
      <c r="AS806" s="36"/>
      <c r="AT806" s="36"/>
      <c r="AU806" s="36"/>
      <c r="AV806" s="36"/>
    </row>
    <row r="807" spans="24:48" ht="27.95" customHeight="1" x14ac:dyDescent="0.25">
      <c r="X807" s="47"/>
      <c r="Y807" s="250"/>
      <c r="Z807" s="35"/>
      <c r="AA807" s="35"/>
      <c r="AB807" s="35"/>
      <c r="AC807" s="35"/>
      <c r="AD807" s="35"/>
      <c r="AE807" s="250"/>
      <c r="AF807" s="250"/>
      <c r="AG807" s="279"/>
      <c r="AH807" s="36"/>
      <c r="AI807" s="36"/>
      <c r="AJ807" s="36"/>
      <c r="AK807" s="36"/>
      <c r="AL807" s="36"/>
      <c r="AM807" s="36"/>
      <c r="AN807" s="36"/>
      <c r="AO807" s="36"/>
      <c r="AP807" s="36"/>
      <c r="AQ807" s="36"/>
      <c r="AR807" s="36"/>
      <c r="AS807" s="36"/>
      <c r="AT807" s="36"/>
      <c r="AU807" s="36"/>
      <c r="AV807" s="36"/>
    </row>
    <row r="808" spans="24:48" ht="27.95" customHeight="1" x14ac:dyDescent="0.25">
      <c r="X808" s="47"/>
      <c r="Y808" s="250"/>
      <c r="Z808" s="35"/>
      <c r="AA808" s="35"/>
      <c r="AB808" s="35"/>
      <c r="AC808" s="35"/>
      <c r="AD808" s="35"/>
      <c r="AE808" s="250"/>
      <c r="AF808" s="250"/>
      <c r="AG808" s="279"/>
      <c r="AH808" s="36"/>
      <c r="AI808" s="36"/>
      <c r="AJ808" s="36"/>
      <c r="AK808" s="36"/>
      <c r="AL808" s="36"/>
      <c r="AM808" s="36"/>
      <c r="AN808" s="36"/>
      <c r="AO808" s="36"/>
      <c r="AP808" s="36"/>
      <c r="AQ808" s="36"/>
      <c r="AR808" s="36"/>
      <c r="AS808" s="36"/>
      <c r="AT808" s="36"/>
      <c r="AU808" s="36"/>
      <c r="AV808" s="36"/>
    </row>
    <row r="809" spans="24:48" ht="27.95" customHeight="1" x14ac:dyDescent="0.25">
      <c r="X809" s="47"/>
      <c r="Y809" s="250"/>
      <c r="Z809" s="35"/>
      <c r="AA809" s="35"/>
      <c r="AB809" s="35"/>
      <c r="AC809" s="35"/>
      <c r="AD809" s="35"/>
      <c r="AE809" s="250"/>
      <c r="AF809" s="250"/>
      <c r="AG809" s="279"/>
      <c r="AH809" s="36"/>
      <c r="AI809" s="36"/>
      <c r="AJ809" s="36"/>
      <c r="AK809" s="36"/>
      <c r="AL809" s="36"/>
      <c r="AM809" s="36"/>
      <c r="AN809" s="36"/>
      <c r="AO809" s="36"/>
      <c r="AP809" s="36"/>
      <c r="AQ809" s="36"/>
      <c r="AR809" s="36"/>
      <c r="AS809" s="36"/>
      <c r="AT809" s="36"/>
      <c r="AU809" s="36"/>
      <c r="AV809" s="36"/>
    </row>
    <row r="810" spans="24:48" ht="27.95" customHeight="1" x14ac:dyDescent="0.25">
      <c r="X810" s="47"/>
      <c r="Y810" s="250"/>
      <c r="Z810" s="35"/>
      <c r="AA810" s="35"/>
      <c r="AB810" s="35"/>
      <c r="AC810" s="35"/>
      <c r="AD810" s="35"/>
      <c r="AE810" s="250"/>
      <c r="AF810" s="250"/>
      <c r="AG810" s="279"/>
      <c r="AH810" s="36"/>
      <c r="AI810" s="36"/>
      <c r="AJ810" s="36"/>
      <c r="AK810" s="36"/>
      <c r="AL810" s="36"/>
      <c r="AM810" s="36"/>
      <c r="AN810" s="36"/>
      <c r="AO810" s="36"/>
      <c r="AP810" s="36"/>
      <c r="AQ810" s="36"/>
      <c r="AR810" s="36"/>
      <c r="AS810" s="36"/>
      <c r="AT810" s="36"/>
      <c r="AU810" s="36"/>
      <c r="AV810" s="36"/>
    </row>
    <row r="811" spans="24:48" ht="27.95" customHeight="1" x14ac:dyDescent="0.25">
      <c r="X811" s="47"/>
      <c r="Y811" s="250"/>
      <c r="Z811" s="35"/>
      <c r="AA811" s="35"/>
      <c r="AB811" s="35"/>
      <c r="AC811" s="35"/>
      <c r="AD811" s="35"/>
      <c r="AE811" s="250"/>
      <c r="AF811" s="250"/>
      <c r="AG811" s="279"/>
      <c r="AH811" s="36"/>
      <c r="AI811" s="36"/>
      <c r="AJ811" s="36"/>
      <c r="AK811" s="36"/>
      <c r="AL811" s="36"/>
      <c r="AM811" s="36"/>
      <c r="AN811" s="36"/>
      <c r="AO811" s="36"/>
      <c r="AP811" s="36"/>
      <c r="AQ811" s="36"/>
      <c r="AR811" s="36"/>
      <c r="AS811" s="36"/>
      <c r="AT811" s="36"/>
      <c r="AU811" s="36"/>
      <c r="AV811" s="36"/>
    </row>
    <row r="812" spans="24:48" ht="27.95" customHeight="1" x14ac:dyDescent="0.25">
      <c r="X812" s="47"/>
      <c r="Y812" s="250"/>
      <c r="Z812" s="35"/>
      <c r="AA812" s="35"/>
      <c r="AB812" s="35"/>
      <c r="AC812" s="35"/>
      <c r="AD812" s="35"/>
      <c r="AE812" s="250"/>
      <c r="AF812" s="250"/>
      <c r="AG812" s="279"/>
      <c r="AH812" s="36"/>
      <c r="AI812" s="36"/>
      <c r="AJ812" s="36"/>
      <c r="AK812" s="36"/>
      <c r="AL812" s="36"/>
      <c r="AM812" s="36"/>
      <c r="AN812" s="36"/>
      <c r="AO812" s="36"/>
      <c r="AP812" s="36"/>
      <c r="AQ812" s="36"/>
      <c r="AR812" s="36"/>
      <c r="AS812" s="36"/>
      <c r="AT812" s="36"/>
      <c r="AU812" s="36"/>
      <c r="AV812" s="36"/>
    </row>
    <row r="813" spans="24:48" ht="27.95" customHeight="1" x14ac:dyDescent="0.25">
      <c r="X813" s="47"/>
      <c r="Y813" s="250"/>
      <c r="Z813" s="35"/>
      <c r="AA813" s="35"/>
      <c r="AB813" s="35"/>
      <c r="AC813" s="35"/>
      <c r="AD813" s="35"/>
      <c r="AE813" s="250"/>
      <c r="AF813" s="250"/>
      <c r="AG813" s="279"/>
      <c r="AH813" s="36"/>
      <c r="AI813" s="36"/>
      <c r="AJ813" s="36"/>
      <c r="AK813" s="36"/>
      <c r="AL813" s="36"/>
      <c r="AM813" s="36"/>
      <c r="AN813" s="36"/>
      <c r="AO813" s="36"/>
      <c r="AP813" s="36"/>
      <c r="AQ813" s="36"/>
      <c r="AR813" s="36"/>
      <c r="AS813" s="36"/>
      <c r="AT813" s="36"/>
      <c r="AU813" s="36"/>
      <c r="AV813" s="36"/>
    </row>
    <row r="814" spans="24:48" ht="27.95" customHeight="1" x14ac:dyDescent="0.25">
      <c r="X814" s="47"/>
      <c r="Y814" s="250"/>
      <c r="Z814" s="35"/>
      <c r="AA814" s="35"/>
      <c r="AB814" s="35"/>
      <c r="AC814" s="35"/>
      <c r="AD814" s="35"/>
      <c r="AE814" s="250"/>
      <c r="AF814" s="250"/>
      <c r="AG814" s="279"/>
      <c r="AH814" s="36"/>
      <c r="AI814" s="36"/>
      <c r="AJ814" s="36"/>
      <c r="AK814" s="36"/>
      <c r="AL814" s="36"/>
      <c r="AM814" s="36"/>
      <c r="AN814" s="36"/>
      <c r="AO814" s="36"/>
      <c r="AP814" s="36"/>
      <c r="AQ814" s="36"/>
      <c r="AR814" s="36"/>
      <c r="AS814" s="36"/>
      <c r="AT814" s="36"/>
      <c r="AU814" s="36"/>
      <c r="AV814" s="36"/>
    </row>
    <row r="815" spans="24:48" ht="27.95" customHeight="1" x14ac:dyDescent="0.25">
      <c r="X815" s="47"/>
      <c r="Y815" s="250"/>
      <c r="Z815" s="35"/>
      <c r="AA815" s="35"/>
      <c r="AB815" s="35"/>
      <c r="AC815" s="35"/>
      <c r="AD815" s="35"/>
      <c r="AE815" s="250"/>
      <c r="AF815" s="250"/>
      <c r="AG815" s="279"/>
      <c r="AH815" s="36"/>
      <c r="AI815" s="36"/>
      <c r="AJ815" s="36"/>
      <c r="AK815" s="36"/>
      <c r="AL815" s="36"/>
      <c r="AM815" s="36"/>
      <c r="AN815" s="36"/>
      <c r="AO815" s="36"/>
      <c r="AP815" s="36"/>
      <c r="AQ815" s="36"/>
      <c r="AR815" s="36"/>
      <c r="AS815" s="36"/>
      <c r="AT815" s="36"/>
      <c r="AU815" s="36"/>
      <c r="AV815" s="36"/>
    </row>
    <row r="816" spans="24:48" ht="27.95" customHeight="1" x14ac:dyDescent="0.25">
      <c r="X816" s="47"/>
      <c r="Y816" s="250"/>
      <c r="Z816" s="35"/>
      <c r="AA816" s="35"/>
      <c r="AB816" s="35"/>
      <c r="AC816" s="35"/>
      <c r="AD816" s="35"/>
      <c r="AE816" s="250"/>
      <c r="AF816" s="250"/>
      <c r="AG816" s="279"/>
      <c r="AH816" s="36"/>
      <c r="AI816" s="36"/>
      <c r="AJ816" s="36"/>
      <c r="AK816" s="36"/>
      <c r="AL816" s="36"/>
      <c r="AM816" s="36"/>
      <c r="AN816" s="36"/>
      <c r="AO816" s="36"/>
      <c r="AP816" s="36"/>
      <c r="AQ816" s="36"/>
      <c r="AR816" s="36"/>
      <c r="AS816" s="36"/>
      <c r="AT816" s="36"/>
      <c r="AU816" s="36"/>
      <c r="AV816" s="36"/>
    </row>
    <row r="817" spans="24:48" ht="27.95" customHeight="1" x14ac:dyDescent="0.25">
      <c r="X817" s="47"/>
      <c r="Y817" s="250"/>
      <c r="Z817" s="35"/>
      <c r="AA817" s="35"/>
      <c r="AB817" s="35"/>
      <c r="AC817" s="35"/>
      <c r="AD817" s="35"/>
      <c r="AE817" s="250"/>
      <c r="AF817" s="250"/>
      <c r="AG817" s="279"/>
      <c r="AH817" s="36"/>
      <c r="AI817" s="36"/>
      <c r="AJ817" s="36"/>
      <c r="AK817" s="36"/>
      <c r="AL817" s="36"/>
      <c r="AM817" s="36"/>
      <c r="AN817" s="36"/>
      <c r="AO817" s="36"/>
      <c r="AP817" s="36"/>
      <c r="AQ817" s="36"/>
      <c r="AR817" s="36"/>
      <c r="AS817" s="36"/>
      <c r="AT817" s="36"/>
      <c r="AU817" s="36"/>
      <c r="AV817" s="36"/>
    </row>
    <row r="818" spans="24:48" ht="27.95" customHeight="1" x14ac:dyDescent="0.25">
      <c r="X818" s="47"/>
      <c r="Y818" s="250"/>
      <c r="Z818" s="35"/>
      <c r="AA818" s="35"/>
      <c r="AB818" s="35"/>
      <c r="AC818" s="35"/>
      <c r="AD818" s="35"/>
      <c r="AE818" s="250"/>
      <c r="AF818" s="250"/>
      <c r="AG818" s="279"/>
      <c r="AH818" s="36"/>
      <c r="AI818" s="36"/>
      <c r="AJ818" s="36"/>
      <c r="AK818" s="36"/>
      <c r="AL818" s="36"/>
      <c r="AM818" s="36"/>
      <c r="AN818" s="36"/>
      <c r="AO818" s="36"/>
      <c r="AP818" s="36"/>
      <c r="AQ818" s="36"/>
      <c r="AR818" s="36"/>
      <c r="AS818" s="36"/>
      <c r="AT818" s="36"/>
      <c r="AU818" s="36"/>
      <c r="AV818" s="36"/>
    </row>
    <row r="819" spans="24:48" ht="27.95" customHeight="1" x14ac:dyDescent="0.25">
      <c r="X819" s="47"/>
      <c r="Y819" s="250"/>
      <c r="Z819" s="35"/>
      <c r="AA819" s="35"/>
      <c r="AB819" s="35"/>
      <c r="AC819" s="35"/>
      <c r="AD819" s="35"/>
      <c r="AE819" s="250"/>
      <c r="AF819" s="250"/>
      <c r="AG819" s="279"/>
      <c r="AH819" s="36"/>
      <c r="AI819" s="36"/>
      <c r="AJ819" s="36"/>
      <c r="AK819" s="36"/>
      <c r="AL819" s="36"/>
      <c r="AM819" s="36"/>
      <c r="AN819" s="36"/>
      <c r="AO819" s="36"/>
      <c r="AP819" s="36"/>
      <c r="AQ819" s="36"/>
      <c r="AR819" s="36"/>
      <c r="AS819" s="36"/>
      <c r="AT819" s="36"/>
      <c r="AU819" s="36"/>
      <c r="AV819" s="36"/>
    </row>
    <row r="820" spans="24:48" ht="27.95" customHeight="1" x14ac:dyDescent="0.25">
      <c r="X820" s="47"/>
      <c r="Y820" s="250"/>
      <c r="Z820" s="35"/>
      <c r="AA820" s="35"/>
      <c r="AB820" s="35"/>
      <c r="AC820" s="35"/>
      <c r="AD820" s="35"/>
      <c r="AE820" s="250"/>
      <c r="AF820" s="250"/>
      <c r="AG820" s="279"/>
      <c r="AH820" s="36"/>
      <c r="AI820" s="36"/>
      <c r="AJ820" s="36"/>
      <c r="AK820" s="36"/>
      <c r="AL820" s="36"/>
      <c r="AM820" s="36"/>
      <c r="AN820" s="36"/>
      <c r="AO820" s="36"/>
      <c r="AP820" s="36"/>
      <c r="AQ820" s="36"/>
      <c r="AR820" s="36"/>
      <c r="AS820" s="36"/>
      <c r="AT820" s="36"/>
      <c r="AU820" s="36"/>
      <c r="AV820" s="36"/>
    </row>
  </sheetData>
  <autoFilter ref="A13:AV753" xr:uid="{00000000-0001-0000-0000-000000000000}"/>
  <mergeCells count="29">
    <mergeCell ref="A2:AL2"/>
    <mergeCell ref="A3:AL3"/>
    <mergeCell ref="A5:D5"/>
    <mergeCell ref="I5:K5"/>
    <mergeCell ref="O5:P5"/>
    <mergeCell ref="W5:AL5"/>
    <mergeCell ref="A6:D6"/>
    <mergeCell ref="I6:K6"/>
    <mergeCell ref="AH6:AI6"/>
    <mergeCell ref="A7:D7"/>
    <mergeCell ref="I7:K7"/>
    <mergeCell ref="AH7:AI7"/>
    <mergeCell ref="AH8:AI8"/>
    <mergeCell ref="A9:D9"/>
    <mergeCell ref="G9:H9"/>
    <mergeCell ref="K9:P10"/>
    <mergeCell ref="AH9:AI9"/>
    <mergeCell ref="A10:D10"/>
    <mergeCell ref="F10:H10"/>
    <mergeCell ref="AH10:AI10"/>
    <mergeCell ref="AL11:AO11"/>
    <mergeCell ref="C12:D12"/>
    <mergeCell ref="I12:M12"/>
    <mergeCell ref="P12:U12"/>
    <mergeCell ref="AL12:AO12"/>
    <mergeCell ref="A11:U11"/>
    <mergeCell ref="V11:AA11"/>
    <mergeCell ref="AB11:AG11"/>
    <mergeCell ref="AH11:AK11"/>
  </mergeCells>
  <conditionalFormatting sqref="A1:A17 A19:A20 A28 A57:A69 A72:A82 A85:A95 A107:A121 A125:A147 A163:A172 A175:A180 A202:A205 A219:A221 A240:A243 A251:A262 A267:A277 A294:A295 A363:A390 A397:A417 A433:A436 A439:A451 A456:A466 A475:A484 A497:A516 A527:A549 A554:A560 A594:A595 A753:A1048576">
    <cfRule type="duplicateValues" dxfId="3" priority="6"/>
  </conditionalFormatting>
  <conditionalFormatting sqref="B596">
    <cfRule type="duplicateValues" dxfId="2" priority="5"/>
  </conditionalFormatting>
  <conditionalFormatting sqref="A725:A742 A750:A752">
    <cfRule type="duplicateValues" dxfId="1" priority="4"/>
  </conditionalFormatting>
  <conditionalFormatting sqref="A605:A611 A645:A659 A663 A676:A682 A687:A689 A695:A696 A712:A715 A614:A640">
    <cfRule type="duplicateValues" dxfId="0" priority="3"/>
  </conditionalFormatting>
  <dataValidations count="17">
    <dataValidation type="whole" operator="greaterThanOrEqual" allowBlank="1" showInputMessage="1" showErrorMessage="1" sqref="E9:E10" xr:uid="{00000000-0002-0000-0000-000000000000}">
      <formula1>0</formula1>
    </dataValidation>
    <dataValidation type="custom" allowBlank="1" showInputMessage="1" showErrorMessage="1" sqref="Y7" xr:uid="{00000000-0002-0000-0000-000001000000}">
      <formula1>vacio()</formula1>
    </dataValidation>
    <dataValidation type="whole" operator="greaterThan" allowBlank="1" showInputMessage="1" showErrorMessage="1" sqref="E6:E7 I6:J7 I10:J10" xr:uid="{00000000-0002-0000-0000-000002000000}">
      <formula1>0</formula1>
    </dataValidation>
    <dataValidation type="list" allowBlank="1" showInputMessage="1" showErrorMessage="1" sqref="I5:K5" xr:uid="{00000000-0002-0000-0000-000003000000}">
      <formula1>Sector</formula1>
    </dataValidation>
    <dataValidation type="date" allowBlank="1" showInputMessage="1" showErrorMessage="1" errorTitle="Error" error="La fecha de suscripción debe estar entre el 1/01/2021 a 30/04/2021." sqref="AC709:AC710 AC712:AC713 AC641:AC643" xr:uid="{00000000-0002-0000-0000-00000C000000}">
      <formula1>44197</formula1>
      <formula2>44316</formula2>
    </dataValidation>
    <dataValidation operator="greaterThan" allowBlank="1" showErrorMessage="1" errorTitle="Error" error="Debe digitar un número._x000a_" sqref="N454 O462 N455:O460 N461:N462 O560 N463:O558 N559:N560 O569 N561:O567 N568:N569 O587 N570:O585 N586:N587 O629 N628:N629 O672:O677 N630:O670 N671:N677 N678:O752 N588:O627 N14:O453" xr:uid="{00000000-0002-0000-0000-00000A000000}"/>
    <dataValidation type="list" showInputMessage="1" showErrorMessage="1" errorTitle="Tipo de contrato no permitido" error="El tipo de contrato debe corresponder a un número. Consulte el instructivo para más información_x000a_" sqref="F701:F752 F650:F651 F519:F525 F423:F429 F418:F421 F415 F251:F255 F247 F243:F245 F227:F236 F224 F208:F218 F190:F200 F185 F171 F153:F162 F105 F30:F56 F19 E14:E752" xr:uid="{00000000-0002-0000-0000-000005000000}">
      <formula1>tipo</formula1>
    </dataValidation>
    <dataValidation type="list" allowBlank="1" showInputMessage="1" showErrorMessage="1" errorTitle="Error " error="Debe seleccionar una opción dentro de la lista_x000a_" sqref="F526:F649 F14:F18 F20:F29 F57:F104 F106:F152 F163:F170 F172:F184 F186:F189 F201:F207 F219:F223 F225:F226 F237:F242 F246 F256:F414 F416:F417 F430:F518 F248:F250 F422 F652:F700" xr:uid="{00000000-0002-0000-0000-000006000000}">
      <formula1>modal</formula1>
    </dataValidation>
    <dataValidation type="whole" operator="greaterThanOrEqual" allowBlank="1" showInputMessage="1" showErrorMessage="1" errorTitle="Error" error="Registre solo números (no guiones, comas o texto)" sqref="AA14:AA752 AE14:AG698 AE701:AG752 AE699:AF700 V14:V20 V22:V541 V712:V752 X14:Y752 V543:V559 V561:V710" xr:uid="{00000000-0002-0000-0000-000004000000}">
      <formula1>0</formula1>
    </dataValidation>
    <dataValidation type="whole" operator="lessThanOrEqual" allowBlank="1" showInputMessage="1" showErrorMessage="1" error="Registre valor negativo" sqref="W14:W752" xr:uid="{00000000-0002-0000-0000-000007000000}">
      <formula1>0</formula1>
    </dataValidation>
    <dataValidation type="whole" operator="greaterThan" allowBlank="1" showInputMessage="1" showErrorMessage="1" error="Registre vigencia" sqref="B14:B752" xr:uid="{00000000-0002-0000-0000-000008000000}">
      <formula1>0</formula1>
    </dataValidation>
    <dataValidation type="whole" operator="greaterThanOrEqual" allowBlank="1" showInputMessage="1" showErrorMessage="1" error="Registre solo números (no guiones, comas o texto)" sqref="AK14:AK752" xr:uid="{00000000-0002-0000-0000-000009000000}">
      <formula1>0</formula1>
    </dataValidation>
    <dataValidation type="list" allowBlank="1" showInputMessage="1" showErrorMessage="1" errorTitle="Error" error="Debe seleccionar un item de la lista_x000a_" sqref="I14:I752" xr:uid="{00000000-0002-0000-0000-00000B000000}">
      <formula1>afectacion</formula1>
    </dataValidation>
    <dataValidation type="list" allowBlank="1" showInputMessage="1" showErrorMessage="1" sqref="R14:R752" xr:uid="{00000000-0002-0000-0000-00000D000000}">
      <formula1>naturaleza</formula1>
    </dataValidation>
    <dataValidation type="list" allowBlank="1" showInputMessage="1" showErrorMessage="1" sqref="G14:G752" xr:uid="{00000000-0002-0000-0000-00000E000000}">
      <formula1>IF(F14="Selección abreviada",sa,IF(F14="Contratación directa",cd,IF(F14="Régimen especial",re,na)))</formula1>
    </dataValidation>
    <dataValidation type="list" allowBlank="1" showInputMessage="1" showErrorMessage="1" sqref="K14:K752" xr:uid="{00000000-0002-0000-0000-00000F000000}">
      <formula1>IF(I14="Inversión",programanue,na)</formula1>
    </dataValidation>
    <dataValidation type="date" operator="greaterThanOrEqual" allowBlank="1" showInputMessage="1" showErrorMessage="1" errorTitle="ERROR" error="La fecha de cesión debe ser mayor a la fecha de inicio." sqref="AJ14:AJ752" xr:uid="{00000000-0002-0000-0000-000010000000}">
      <formula1>AB14</formula1>
    </dataValidation>
  </dataValidations>
  <hyperlinks>
    <hyperlink ref="D709" r:id="rId1" xr:uid="{13936C52-596B-4161-A0AD-9DD8C1685742}"/>
    <hyperlink ref="D710" r:id="rId2" xr:uid="{AA51A058-99E9-4F82-A840-E40BF456C716}"/>
    <hyperlink ref="D711" r:id="rId3" xr:uid="{A967EAF9-700D-4EC2-86C5-C7F01E4DEC7A}"/>
    <hyperlink ref="D712" r:id="rId4" xr:uid="{084FC282-8722-4E50-9B45-17D5411688B0}"/>
    <hyperlink ref="D713" r:id="rId5" xr:uid="{01C8EB94-D5DE-4F58-97C7-4E10A409BC08}"/>
    <hyperlink ref="D714" r:id="rId6" display="https://www.colombiacompra.gov.co/tienda-virtual-del-estado-colombiano/ordenes-compra/68066" xr:uid="{47C2735B-B1CE-4D1B-ACC3-5E03832F8E6D}"/>
    <hyperlink ref="D616" r:id="rId7" xr:uid="{7C63242A-DE1A-4034-9D04-2647469C18F0}"/>
    <hyperlink ref="D629" r:id="rId8" xr:uid="{FF941638-E5ED-46AE-B862-9BAE99D1284B}"/>
    <hyperlink ref="D624" r:id="rId9" xr:uid="{4936C823-D069-4027-99D2-D949F3E0D3EC}"/>
    <hyperlink ref="D619" r:id="rId10" xr:uid="{DB3A8669-4FA5-472F-8F59-8D0C08B26139}"/>
    <hyperlink ref="D556" r:id="rId11" display="https://www.contratos.gov.co/consultas/detalleProceso.do?numConstancia=21-22-23751&amp;g-recaptcha-response=03AGdBq26fwohkLhhqgfIt4MQzaK9nFeNGiMRAPQB8tIWfFVbOmzUEPJhxAaF80oXm2QnlLnX_vW5sdepXJ1WOCmay24WYQCaqQlZ56FAUWdFcT0iKH1fKEC0g5y-pqXb6Q0ok856VH5sv2eWH5ErL8q3PQoAN3bzyrASka9_yqRDAK5ZTkVk3GL0xukuYAqpJJ8CoMUyzEoiYzfgSiUbIo0K5d28KBDNSmQwXk1dEi2txzyYluc3wR3aloDi7hXLlJ4GPkWVShI8qzuxd5DECTI6UfI8BWA7tSXFjG35G_fyp9BD1FfgdFkY9DUzLzOTO_qCpdAdFlcmYNsSiAOaPS18rInQrjoOSFzNLyh-GSPoln-IddUyiUK0sQAIyMiDrk0hl7qloFFhSPDJSq2hW5JH8NNu1VDSSP9gGb3HY26q7JANJSDS3LxrzWTTkd-OMUkrF4-sBCGWZBWp4W8J9hRNJqOe-94Xq-w" xr:uid="{EF01783A-0CCF-4C99-A973-E94ADD279E2C}"/>
    <hyperlink ref="D560" r:id="rId12" xr:uid="{CEB63754-C2F4-4FB7-B3F5-3978E79462A5}"/>
    <hyperlink ref="D679" r:id="rId13" xr:uid="{1301B915-5E2D-41CB-90ED-1E1CC4F65A3B}"/>
  </hyperlinks>
  <pageMargins left="0.7" right="0.7" top="0.75" bottom="0.75" header="0.3" footer="0.3"/>
  <pageSetup orientation="portrait" r:id="rId14"/>
  <drawing r:id="rId15"/>
  <legacyDrawing r:id="rId16"/>
  <controls>
    <mc:AlternateContent xmlns:mc="http://schemas.openxmlformats.org/markup-compatibility/2006">
      <mc:Choice Requires="x14">
        <control shapeId="11274" r:id="rId17" name="CommandButton1">
          <controlPr autoLine="0" r:id="rId18">
            <anchor moveWithCells="1">
              <from>
                <xdr:col>28</xdr:col>
                <xdr:colOff>0</xdr:colOff>
                <xdr:row>12</xdr:row>
                <xdr:rowOff>0</xdr:rowOff>
              </from>
              <to>
                <xdr:col>29</xdr:col>
                <xdr:colOff>0</xdr:colOff>
                <xdr:row>12</xdr:row>
                <xdr:rowOff>295275</xdr:rowOff>
              </to>
            </anchor>
          </controlPr>
        </control>
      </mc:Choice>
      <mc:Fallback>
        <control shapeId="11274" r:id="rId17"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3520-D5B4-42E7-BFBB-39933E87B7C7}">
  <dimension ref="A1:H14"/>
  <sheetViews>
    <sheetView workbookViewId="0">
      <selection activeCell="F27" sqref="F27"/>
    </sheetView>
  </sheetViews>
  <sheetFormatPr baseColWidth="10" defaultRowHeight="15" x14ac:dyDescent="0.25"/>
  <cols>
    <col min="2" max="2" width="19.85546875" customWidth="1"/>
    <col min="3" max="3" width="36" customWidth="1"/>
    <col min="4" max="4" width="38" customWidth="1"/>
    <col min="5" max="5" width="28.42578125" customWidth="1"/>
    <col min="6" max="6" width="29.85546875" customWidth="1"/>
    <col min="7" max="7" width="24.85546875" customWidth="1"/>
  </cols>
  <sheetData>
    <row r="1" spans="1:8" x14ac:dyDescent="0.25">
      <c r="A1" s="33"/>
      <c r="B1" s="108"/>
      <c r="C1" s="84"/>
      <c r="D1" s="84"/>
      <c r="E1" s="84"/>
      <c r="F1" s="84"/>
      <c r="G1" s="84"/>
      <c r="H1" s="33"/>
    </row>
    <row r="2" spans="1:8" x14ac:dyDescent="0.25">
      <c r="A2" s="33"/>
      <c r="B2" s="108"/>
      <c r="C2" s="84"/>
      <c r="D2" s="84"/>
      <c r="E2" s="84"/>
      <c r="F2" s="84"/>
      <c r="G2" s="84"/>
      <c r="H2" s="33"/>
    </row>
    <row r="3" spans="1:8" ht="15.75" x14ac:dyDescent="0.25">
      <c r="A3" s="33"/>
      <c r="B3" s="323" t="s">
        <v>3662</v>
      </c>
      <c r="C3" s="323"/>
      <c r="D3" s="323"/>
      <c r="E3" s="323"/>
      <c r="F3" s="323"/>
      <c r="G3" s="323"/>
      <c r="H3" s="323"/>
    </row>
    <row r="4" spans="1:8" ht="15.75" x14ac:dyDescent="0.25">
      <c r="A4" s="33"/>
      <c r="B4" s="323">
        <v>2021</v>
      </c>
      <c r="C4" s="323"/>
      <c r="D4" s="323"/>
      <c r="E4" s="323"/>
      <c r="F4" s="323"/>
      <c r="G4" s="323"/>
      <c r="H4" s="323"/>
    </row>
    <row r="5" spans="1:8" ht="15.75" x14ac:dyDescent="0.25">
      <c r="A5" s="33"/>
      <c r="B5" s="323"/>
      <c r="C5" s="323"/>
      <c r="D5" s="323"/>
      <c r="E5" s="323"/>
      <c r="F5" s="323"/>
      <c r="G5" s="323"/>
      <c r="H5" s="323"/>
    </row>
    <row r="6" spans="1:8" ht="15.75" x14ac:dyDescent="0.25">
      <c r="A6" s="33"/>
      <c r="B6" s="265" t="s">
        <v>3663</v>
      </c>
      <c r="C6" s="324" t="s">
        <v>3674</v>
      </c>
      <c r="D6" s="325"/>
      <c r="E6" s="266" t="s">
        <v>3664</v>
      </c>
      <c r="F6" s="326" t="s">
        <v>149</v>
      </c>
      <c r="G6" s="326"/>
      <c r="H6" s="267"/>
    </row>
    <row r="7" spans="1:8" ht="15.75" x14ac:dyDescent="0.25">
      <c r="A7" s="33"/>
      <c r="B7" s="265" t="s">
        <v>3665</v>
      </c>
      <c r="C7" s="324" t="s">
        <v>3675</v>
      </c>
      <c r="D7" s="325"/>
      <c r="E7" s="266" t="s">
        <v>3666</v>
      </c>
      <c r="F7" s="327" t="s">
        <v>3676</v>
      </c>
      <c r="G7" s="325"/>
      <c r="H7" s="268"/>
    </row>
    <row r="8" spans="1:8" x14ac:dyDescent="0.25">
      <c r="A8" s="33"/>
      <c r="B8" s="269"/>
      <c r="C8" s="270"/>
      <c r="D8" s="270"/>
      <c r="E8" s="270"/>
      <c r="F8" s="270"/>
      <c r="G8" s="270"/>
      <c r="H8" s="271"/>
    </row>
    <row r="9" spans="1:8" x14ac:dyDescent="0.25">
      <c r="A9" s="33"/>
      <c r="B9" s="269"/>
      <c r="C9" s="270"/>
      <c r="D9" s="270"/>
      <c r="E9" s="270"/>
      <c r="F9" s="270"/>
      <c r="G9" s="270"/>
      <c r="H9" s="271"/>
    </row>
    <row r="10" spans="1:8" ht="15.75" x14ac:dyDescent="0.25">
      <c r="A10" s="33"/>
      <c r="B10" s="322" t="s">
        <v>3667</v>
      </c>
      <c r="C10" s="322"/>
      <c r="D10" s="322"/>
      <c r="E10" s="322"/>
      <c r="F10" s="322"/>
      <c r="G10" s="322"/>
      <c r="H10" s="271"/>
    </row>
    <row r="11" spans="1:8" x14ac:dyDescent="0.25">
      <c r="A11" s="33"/>
      <c r="B11" s="269"/>
      <c r="C11" s="270"/>
      <c r="D11" s="270"/>
      <c r="E11" s="270"/>
      <c r="F11" s="270"/>
      <c r="G11" s="270"/>
      <c r="H11" s="271"/>
    </row>
    <row r="12" spans="1:8" ht="30" x14ac:dyDescent="0.25">
      <c r="A12" s="278"/>
      <c r="B12" s="272" t="s">
        <v>3668</v>
      </c>
      <c r="C12" s="272" t="s">
        <v>3669</v>
      </c>
      <c r="D12" s="272" t="s">
        <v>3670</v>
      </c>
      <c r="E12" s="272" t="s">
        <v>3671</v>
      </c>
      <c r="F12" s="272" t="s">
        <v>3672</v>
      </c>
      <c r="G12" s="272" t="s">
        <v>3673</v>
      </c>
      <c r="H12" s="33"/>
    </row>
    <row r="13" spans="1:8" x14ac:dyDescent="0.25">
      <c r="A13" s="33"/>
      <c r="B13" s="273">
        <v>83736590650</v>
      </c>
      <c r="C13" s="273">
        <v>30456229245</v>
      </c>
      <c r="D13" s="273">
        <v>35788834126</v>
      </c>
      <c r="E13" s="274">
        <v>44440</v>
      </c>
      <c r="F13" s="274">
        <v>44561</v>
      </c>
      <c r="G13" s="275">
        <v>25</v>
      </c>
      <c r="H13" s="33"/>
    </row>
    <row r="14" spans="1:8" x14ac:dyDescent="0.25">
      <c r="A14" s="33"/>
      <c r="B14" s="276"/>
      <c r="C14" s="276"/>
      <c r="D14" s="276"/>
      <c r="E14" s="277"/>
      <c r="F14" s="277"/>
      <c r="G14" s="275"/>
      <c r="H14" s="33"/>
    </row>
  </sheetData>
  <mergeCells count="8">
    <mergeCell ref="B10:G10"/>
    <mergeCell ref="B3:H3"/>
    <mergeCell ref="B4:H4"/>
    <mergeCell ref="B5:H5"/>
    <mergeCell ref="C6:D6"/>
    <mergeCell ref="F6:G6"/>
    <mergeCell ref="C7:D7"/>
    <mergeCell ref="F7:G7"/>
  </mergeCells>
  <hyperlinks>
    <hyperlink ref="F7" r:id="rId1" xr:uid="{74B5E9AE-6296-46F2-8D9E-0894D202A68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F40"/>
  <sheetViews>
    <sheetView topLeftCell="A19" workbookViewId="0">
      <selection activeCell="C37" sqref="C37"/>
    </sheetView>
  </sheetViews>
  <sheetFormatPr baseColWidth="10" defaultRowHeight="15" x14ac:dyDescent="0.25"/>
  <cols>
    <col min="2" max="2" width="66.140625" customWidth="1"/>
    <col min="3" max="3" width="63.85546875" customWidth="1"/>
    <col min="4" max="4" width="15.42578125" bestFit="1" customWidth="1"/>
  </cols>
  <sheetData>
    <row r="1" spans="1:5" x14ac:dyDescent="0.25">
      <c r="B1" s="13" t="s">
        <v>44</v>
      </c>
      <c r="C1" s="1" t="s">
        <v>6</v>
      </c>
      <c r="D1" s="2" t="s">
        <v>45</v>
      </c>
      <c r="E1" t="s">
        <v>291</v>
      </c>
    </row>
    <row r="2" spans="1:5" ht="15.75" thickBot="1" x14ac:dyDescent="0.3">
      <c r="A2">
        <v>1</v>
      </c>
      <c r="B2" s="3" t="s">
        <v>46</v>
      </c>
      <c r="C2" s="4" t="s">
        <v>47</v>
      </c>
      <c r="D2" s="5" t="s">
        <v>48</v>
      </c>
      <c r="E2" s="3" t="s">
        <v>295</v>
      </c>
    </row>
    <row r="3" spans="1:5" x14ac:dyDescent="0.25">
      <c r="A3">
        <v>2</v>
      </c>
      <c r="B3" s="6" t="s">
        <v>34</v>
      </c>
      <c r="C3" s="7" t="s">
        <v>27</v>
      </c>
      <c r="D3" s="5" t="s">
        <v>49</v>
      </c>
      <c r="E3" s="3" t="s">
        <v>296</v>
      </c>
    </row>
    <row r="4" spans="1:5" x14ac:dyDescent="0.25">
      <c r="A4">
        <v>3</v>
      </c>
      <c r="B4" s="9" t="s">
        <v>35</v>
      </c>
      <c r="C4" s="7" t="s">
        <v>50</v>
      </c>
      <c r="D4" s="5" t="s">
        <v>51</v>
      </c>
      <c r="E4" s="3" t="s">
        <v>297</v>
      </c>
    </row>
    <row r="5" spans="1:5" ht="16.5" x14ac:dyDescent="0.3">
      <c r="A5">
        <v>4</v>
      </c>
      <c r="B5" s="10" t="s">
        <v>52</v>
      </c>
      <c r="C5" s="7" t="s">
        <v>53</v>
      </c>
      <c r="D5" s="11"/>
      <c r="E5" s="12" t="s">
        <v>298</v>
      </c>
    </row>
    <row r="6" spans="1:5" x14ac:dyDescent="0.25">
      <c r="A6">
        <v>5</v>
      </c>
      <c r="B6" s="8" t="s">
        <v>54</v>
      </c>
      <c r="C6" s="7" t="s">
        <v>55</v>
      </c>
      <c r="D6" s="8"/>
      <c r="E6" s="8"/>
    </row>
    <row r="7" spans="1:5" x14ac:dyDescent="0.25">
      <c r="A7">
        <v>6</v>
      </c>
      <c r="B7" s="8" t="s">
        <v>36</v>
      </c>
      <c r="C7" s="7" t="s">
        <v>56</v>
      </c>
      <c r="D7" s="8"/>
      <c r="E7" s="8"/>
    </row>
    <row r="8" spans="1:5" x14ac:dyDescent="0.25">
      <c r="A8">
        <v>7</v>
      </c>
      <c r="B8" s="8" t="s">
        <v>37</v>
      </c>
      <c r="C8" s="7" t="s">
        <v>57</v>
      </c>
      <c r="D8" s="8"/>
      <c r="E8" s="8"/>
    </row>
    <row r="9" spans="1:5" x14ac:dyDescent="0.25">
      <c r="A9">
        <v>8</v>
      </c>
      <c r="B9" s="8" t="s">
        <v>38</v>
      </c>
      <c r="C9" s="8"/>
      <c r="D9" s="8"/>
      <c r="E9" s="8"/>
    </row>
    <row r="10" spans="1:5" x14ac:dyDescent="0.25">
      <c r="A10">
        <v>9</v>
      </c>
      <c r="B10" s="8" t="s">
        <v>39</v>
      </c>
      <c r="C10" s="3"/>
      <c r="D10" s="8"/>
      <c r="E10" s="8"/>
    </row>
    <row r="11" spans="1:5" x14ac:dyDescent="0.25">
      <c r="A11">
        <v>10</v>
      </c>
      <c r="B11" s="8" t="s">
        <v>26</v>
      </c>
      <c r="C11" s="13" t="s">
        <v>53</v>
      </c>
      <c r="D11" s="8"/>
      <c r="E11" s="8"/>
    </row>
    <row r="12" spans="1:5" x14ac:dyDescent="0.25">
      <c r="A12">
        <v>11</v>
      </c>
      <c r="B12" s="8" t="s">
        <v>40</v>
      </c>
      <c r="C12" s="14" t="s">
        <v>58</v>
      </c>
      <c r="D12" s="8"/>
      <c r="E12" s="8"/>
    </row>
    <row r="13" spans="1:5" x14ac:dyDescent="0.25">
      <c r="A13">
        <v>12</v>
      </c>
      <c r="B13" s="8" t="s">
        <v>41</v>
      </c>
      <c r="C13" s="14" t="s">
        <v>59</v>
      </c>
      <c r="D13" s="8"/>
      <c r="E13" s="8"/>
    </row>
    <row r="14" spans="1:5" x14ac:dyDescent="0.25">
      <c r="A14">
        <v>13</v>
      </c>
      <c r="B14" s="8" t="s">
        <v>42</v>
      </c>
      <c r="C14" s="14" t="s">
        <v>60</v>
      </c>
      <c r="D14" s="8"/>
      <c r="E14" s="8"/>
    </row>
    <row r="15" spans="1:5" x14ac:dyDescent="0.25">
      <c r="A15">
        <v>14</v>
      </c>
      <c r="B15" s="8" t="s">
        <v>61</v>
      </c>
      <c r="C15" s="14" t="s">
        <v>62</v>
      </c>
      <c r="D15" s="8"/>
      <c r="E15" s="8"/>
    </row>
    <row r="16" spans="1:5" x14ac:dyDescent="0.25">
      <c r="A16">
        <v>15</v>
      </c>
      <c r="B16" s="8" t="s">
        <v>63</v>
      </c>
      <c r="C16" s="8"/>
      <c r="D16" s="8"/>
      <c r="E16" s="8"/>
    </row>
    <row r="17" spans="1:6" x14ac:dyDescent="0.25">
      <c r="A17">
        <v>16</v>
      </c>
      <c r="B17" s="8" t="s">
        <v>64</v>
      </c>
      <c r="C17" s="15" t="s">
        <v>65</v>
      </c>
      <c r="D17" s="8"/>
      <c r="E17" s="8"/>
    </row>
    <row r="18" spans="1:6" x14ac:dyDescent="0.25">
      <c r="A18">
        <v>17</v>
      </c>
      <c r="B18" s="8" t="s">
        <v>66</v>
      </c>
      <c r="C18" s="14" t="s">
        <v>67</v>
      </c>
      <c r="D18" s="8"/>
      <c r="E18" s="8"/>
    </row>
    <row r="19" spans="1:6" x14ac:dyDescent="0.25">
      <c r="A19">
        <v>18</v>
      </c>
      <c r="B19" s="8" t="s">
        <v>68</v>
      </c>
      <c r="C19" s="14" t="s">
        <v>69</v>
      </c>
      <c r="D19" s="8"/>
      <c r="E19" s="8"/>
    </row>
    <row r="20" spans="1:6" x14ac:dyDescent="0.25">
      <c r="A20">
        <v>19</v>
      </c>
      <c r="B20" s="8" t="s">
        <v>43</v>
      </c>
      <c r="C20" s="14" t="s">
        <v>64</v>
      </c>
      <c r="D20" s="8"/>
      <c r="E20" s="8"/>
    </row>
    <row r="21" spans="1:6" ht="36.75" customHeight="1" x14ac:dyDescent="0.25">
      <c r="A21" s="16">
        <v>20</v>
      </c>
      <c r="B21" s="16" t="s">
        <v>70</v>
      </c>
      <c r="C21" s="17" t="s">
        <v>71</v>
      </c>
      <c r="D21" s="16"/>
      <c r="E21" s="16"/>
      <c r="F21" s="16"/>
    </row>
    <row r="22" spans="1:6" x14ac:dyDescent="0.25">
      <c r="A22" s="16"/>
      <c r="B22" s="53" t="s">
        <v>134</v>
      </c>
      <c r="C22" s="17" t="s">
        <v>72</v>
      </c>
      <c r="D22" s="16"/>
      <c r="E22" s="16"/>
      <c r="F22" s="16"/>
    </row>
    <row r="23" spans="1:6" ht="45" x14ac:dyDescent="0.25">
      <c r="A23">
        <v>1</v>
      </c>
      <c r="B23" s="33" t="s">
        <v>148</v>
      </c>
      <c r="C23" s="17" t="s">
        <v>73</v>
      </c>
      <c r="D23" s="16"/>
      <c r="E23" s="16"/>
      <c r="F23" s="16"/>
    </row>
    <row r="24" spans="1:6" x14ac:dyDescent="0.25">
      <c r="A24" s="16">
        <f>+A23+1</f>
        <v>2</v>
      </c>
      <c r="B24" s="33" t="s">
        <v>149</v>
      </c>
      <c r="C24" s="17" t="s">
        <v>74</v>
      </c>
      <c r="D24" s="16"/>
      <c r="E24" s="16"/>
      <c r="F24" s="16"/>
    </row>
    <row r="25" spans="1:6" ht="45" x14ac:dyDescent="0.25">
      <c r="A25" s="16">
        <f t="shared" ref="A25:A38" si="0">+A24+1</f>
        <v>3</v>
      </c>
      <c r="B25" s="33" t="s">
        <v>150</v>
      </c>
      <c r="C25" s="17" t="s">
        <v>75</v>
      </c>
      <c r="D25" s="16"/>
      <c r="E25" s="16"/>
      <c r="F25" s="16"/>
    </row>
    <row r="26" spans="1:6" x14ac:dyDescent="0.25">
      <c r="A26" s="16">
        <f t="shared" si="0"/>
        <v>4</v>
      </c>
      <c r="B26" s="33" t="s">
        <v>135</v>
      </c>
      <c r="C26" s="17" t="s">
        <v>76</v>
      </c>
      <c r="D26" s="16"/>
      <c r="E26" s="16"/>
      <c r="F26" s="16"/>
    </row>
    <row r="27" spans="1:6" ht="30" x14ac:dyDescent="0.25">
      <c r="A27" s="16">
        <f t="shared" si="0"/>
        <v>5</v>
      </c>
      <c r="B27" s="33" t="s">
        <v>136</v>
      </c>
      <c r="C27" s="17" t="s">
        <v>77</v>
      </c>
      <c r="D27" s="16"/>
      <c r="E27" s="16"/>
      <c r="F27" s="16"/>
    </row>
    <row r="28" spans="1:6" x14ac:dyDescent="0.25">
      <c r="A28" s="16">
        <f t="shared" si="0"/>
        <v>6</v>
      </c>
      <c r="B28" s="33" t="s">
        <v>137</v>
      </c>
      <c r="C28" s="17"/>
      <c r="D28" s="16"/>
      <c r="E28" s="16"/>
      <c r="F28" s="16"/>
    </row>
    <row r="29" spans="1:6" x14ac:dyDescent="0.25">
      <c r="A29" s="16">
        <f t="shared" si="0"/>
        <v>7</v>
      </c>
      <c r="B29" s="33" t="s">
        <v>138</v>
      </c>
      <c r="C29" s="17"/>
    </row>
    <row r="30" spans="1:6" x14ac:dyDescent="0.25">
      <c r="A30" s="16">
        <f t="shared" si="0"/>
        <v>8</v>
      </c>
      <c r="B30" s="33" t="s">
        <v>139</v>
      </c>
      <c r="C30" s="14" t="s">
        <v>78</v>
      </c>
    </row>
    <row r="31" spans="1:6" x14ac:dyDescent="0.25">
      <c r="A31" s="16">
        <f t="shared" si="0"/>
        <v>9</v>
      </c>
      <c r="B31" s="33" t="s">
        <v>140</v>
      </c>
      <c r="C31" s="18" t="s">
        <v>79</v>
      </c>
    </row>
    <row r="32" spans="1:6" x14ac:dyDescent="0.25">
      <c r="A32" s="16">
        <f t="shared" si="0"/>
        <v>10</v>
      </c>
      <c r="B32" s="33" t="s">
        <v>141</v>
      </c>
    </row>
    <row r="33" spans="1:3" x14ac:dyDescent="0.25">
      <c r="A33" s="16">
        <f t="shared" si="0"/>
        <v>11</v>
      </c>
      <c r="B33" s="33" t="s">
        <v>142</v>
      </c>
      <c r="C33" t="s">
        <v>218</v>
      </c>
    </row>
    <row r="34" spans="1:3" x14ac:dyDescent="0.25">
      <c r="A34" s="16">
        <f t="shared" si="0"/>
        <v>12</v>
      </c>
      <c r="B34" s="33" t="s">
        <v>143</v>
      </c>
      <c r="C34" t="s">
        <v>219</v>
      </c>
    </row>
    <row r="35" spans="1:3" x14ac:dyDescent="0.25">
      <c r="A35" s="16">
        <f t="shared" si="0"/>
        <v>13</v>
      </c>
      <c r="B35" s="33" t="s">
        <v>144</v>
      </c>
    </row>
    <row r="36" spans="1:3" x14ac:dyDescent="0.25">
      <c r="A36" s="16">
        <f t="shared" si="0"/>
        <v>14</v>
      </c>
      <c r="B36" s="33" t="s">
        <v>145</v>
      </c>
      <c r="C36" t="s">
        <v>222</v>
      </c>
    </row>
    <row r="37" spans="1:3" x14ac:dyDescent="0.25">
      <c r="A37" s="16">
        <f t="shared" si="0"/>
        <v>15</v>
      </c>
      <c r="B37" s="33" t="s">
        <v>146</v>
      </c>
      <c r="C37" t="s">
        <v>223</v>
      </c>
    </row>
    <row r="38" spans="1:3" x14ac:dyDescent="0.25">
      <c r="A38" s="16">
        <f t="shared" si="0"/>
        <v>16</v>
      </c>
      <c r="B38" s="33" t="s">
        <v>147</v>
      </c>
      <c r="C38" s="52"/>
    </row>
    <row r="40" spans="1:3" x14ac:dyDescent="0.25">
      <c r="B40"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1:I104"/>
  <sheetViews>
    <sheetView workbookViewId="0">
      <selection activeCell="B2" sqref="B2"/>
    </sheetView>
  </sheetViews>
  <sheetFormatPr baseColWidth="10" defaultRowHeight="15" x14ac:dyDescent="0.25"/>
  <cols>
    <col min="3" max="3" width="13.85546875" customWidth="1"/>
    <col min="4" max="4" width="74.28515625" customWidth="1"/>
    <col min="5" max="5" width="70.140625" bestFit="1" customWidth="1"/>
  </cols>
  <sheetData>
    <row r="1" spans="1:9" ht="15.75" thickBot="1" x14ac:dyDescent="0.3"/>
    <row r="2" spans="1:9" ht="16.5" x14ac:dyDescent="0.3">
      <c r="B2" s="68" t="s">
        <v>227</v>
      </c>
      <c r="C2" s="69" t="s">
        <v>217</v>
      </c>
      <c r="D2" s="70" t="s">
        <v>226</v>
      </c>
      <c r="E2" s="71" t="s">
        <v>154</v>
      </c>
    </row>
    <row r="3" spans="1:9" ht="16.5" x14ac:dyDescent="0.3">
      <c r="B3" s="101" t="s">
        <v>222</v>
      </c>
      <c r="C3" s="93">
        <v>1</v>
      </c>
      <c r="D3" s="20" t="s">
        <v>80</v>
      </c>
      <c r="E3" s="26" t="s">
        <v>81</v>
      </c>
    </row>
    <row r="4" spans="1:9" ht="16.5" x14ac:dyDescent="0.3">
      <c r="A4" s="33"/>
      <c r="B4" s="101" t="s">
        <v>222</v>
      </c>
      <c r="C4" s="93">
        <v>2</v>
      </c>
      <c r="D4" s="20" t="s">
        <v>82</v>
      </c>
      <c r="E4" s="26" t="s">
        <v>81</v>
      </c>
      <c r="I4" s="54"/>
    </row>
    <row r="5" spans="1:9" ht="16.5" x14ac:dyDescent="0.3">
      <c r="A5" s="33"/>
      <c r="B5" s="101" t="s">
        <v>222</v>
      </c>
      <c r="C5" s="93">
        <v>3</v>
      </c>
      <c r="D5" s="20" t="s">
        <v>83</v>
      </c>
      <c r="E5" s="26" t="s">
        <v>81</v>
      </c>
    </row>
    <row r="6" spans="1:9" ht="16.5" x14ac:dyDescent="0.3">
      <c r="A6" s="33"/>
      <c r="B6" s="101" t="s">
        <v>222</v>
      </c>
      <c r="C6" s="93">
        <v>4</v>
      </c>
      <c r="D6" s="20" t="s">
        <v>84</v>
      </c>
      <c r="E6" s="26" t="s">
        <v>81</v>
      </c>
    </row>
    <row r="7" spans="1:9" ht="16.5" x14ac:dyDescent="0.3">
      <c r="A7" s="33"/>
      <c r="B7" s="101" t="s">
        <v>222</v>
      </c>
      <c r="C7" s="93">
        <v>5</v>
      </c>
      <c r="D7" s="20" t="s">
        <v>85</v>
      </c>
      <c r="E7" s="26" t="s">
        <v>81</v>
      </c>
    </row>
    <row r="8" spans="1:9" ht="16.5" x14ac:dyDescent="0.3">
      <c r="A8" s="33"/>
      <c r="B8" s="101" t="s">
        <v>222</v>
      </c>
      <c r="C8" s="93">
        <v>6</v>
      </c>
      <c r="D8" s="20" t="s">
        <v>86</v>
      </c>
      <c r="E8" s="26" t="s">
        <v>81</v>
      </c>
    </row>
    <row r="9" spans="1:9" ht="16.5" x14ac:dyDescent="0.3">
      <c r="A9" s="33"/>
      <c r="B9" s="101" t="s">
        <v>222</v>
      </c>
      <c r="C9" s="93">
        <v>7</v>
      </c>
      <c r="D9" s="20" t="s">
        <v>87</v>
      </c>
      <c r="E9" s="26" t="s">
        <v>81</v>
      </c>
    </row>
    <row r="10" spans="1:9" ht="16.5" x14ac:dyDescent="0.3">
      <c r="A10" s="33"/>
      <c r="B10" s="101" t="s">
        <v>222</v>
      </c>
      <c r="C10" s="93">
        <v>8</v>
      </c>
      <c r="D10" s="20" t="s">
        <v>88</v>
      </c>
      <c r="E10" s="26" t="s">
        <v>81</v>
      </c>
    </row>
    <row r="11" spans="1:9" ht="16.5" x14ac:dyDescent="0.3">
      <c r="A11" s="33"/>
      <c r="B11" s="101" t="s">
        <v>222</v>
      </c>
      <c r="C11" s="93">
        <v>9</v>
      </c>
      <c r="D11" s="20" t="s">
        <v>89</v>
      </c>
      <c r="E11" s="26" t="s">
        <v>81</v>
      </c>
    </row>
    <row r="12" spans="1:9" ht="16.5" x14ac:dyDescent="0.3">
      <c r="A12" s="33"/>
      <c r="B12" s="101" t="s">
        <v>222</v>
      </c>
      <c r="C12" s="93">
        <v>10</v>
      </c>
      <c r="D12" s="20" t="s">
        <v>90</v>
      </c>
      <c r="E12" s="26" t="s">
        <v>81</v>
      </c>
    </row>
    <row r="13" spans="1:9" ht="16.5" x14ac:dyDescent="0.3">
      <c r="A13" s="33"/>
      <c r="B13" s="101" t="s">
        <v>222</v>
      </c>
      <c r="C13" s="93">
        <v>11</v>
      </c>
      <c r="D13" s="20" t="s">
        <v>91</v>
      </c>
      <c r="E13" s="26" t="s">
        <v>81</v>
      </c>
    </row>
    <row r="14" spans="1:9" ht="16.5" x14ac:dyDescent="0.3">
      <c r="A14" s="33"/>
      <c r="B14" s="101" t="s">
        <v>222</v>
      </c>
      <c r="C14" s="93">
        <v>12</v>
      </c>
      <c r="D14" s="20" t="s">
        <v>92</v>
      </c>
      <c r="E14" s="26" t="s">
        <v>81</v>
      </c>
    </row>
    <row r="15" spans="1:9" ht="16.5" x14ac:dyDescent="0.3">
      <c r="A15" s="33"/>
      <c r="B15" s="101" t="s">
        <v>222</v>
      </c>
      <c r="C15" s="94">
        <v>13</v>
      </c>
      <c r="D15" s="21" t="s">
        <v>93</v>
      </c>
      <c r="E15" s="27" t="s">
        <v>94</v>
      </c>
    </row>
    <row r="16" spans="1:9" ht="16.5" x14ac:dyDescent="0.3">
      <c r="A16" s="33"/>
      <c r="B16" s="101" t="s">
        <v>222</v>
      </c>
      <c r="C16" s="94">
        <v>14</v>
      </c>
      <c r="D16" s="21" t="s">
        <v>95</v>
      </c>
      <c r="E16" s="27" t="s">
        <v>94</v>
      </c>
    </row>
    <row r="17" spans="1:5" ht="16.5" x14ac:dyDescent="0.3">
      <c r="A17" s="33"/>
      <c r="B17" s="101" t="s">
        <v>222</v>
      </c>
      <c r="C17" s="94">
        <v>15</v>
      </c>
      <c r="D17" s="21" t="s">
        <v>96</v>
      </c>
      <c r="E17" s="27" t="s">
        <v>94</v>
      </c>
    </row>
    <row r="18" spans="1:5" ht="16.5" x14ac:dyDescent="0.3">
      <c r="A18" s="33"/>
      <c r="B18" s="101" t="s">
        <v>222</v>
      </c>
      <c r="C18" s="94">
        <v>16</v>
      </c>
      <c r="D18" s="21" t="s">
        <v>97</v>
      </c>
      <c r="E18" s="27" t="s">
        <v>94</v>
      </c>
    </row>
    <row r="19" spans="1:5" ht="16.5" x14ac:dyDescent="0.3">
      <c r="A19" s="33"/>
      <c r="B19" s="101" t="s">
        <v>222</v>
      </c>
      <c r="C19" s="94">
        <v>17</v>
      </c>
      <c r="D19" s="21" t="s">
        <v>98</v>
      </c>
      <c r="E19" s="27" t="s">
        <v>94</v>
      </c>
    </row>
    <row r="20" spans="1:5" ht="16.5" x14ac:dyDescent="0.3">
      <c r="A20" s="33"/>
      <c r="B20" s="101" t="s">
        <v>222</v>
      </c>
      <c r="C20" s="94">
        <v>18</v>
      </c>
      <c r="D20" s="21" t="s">
        <v>99</v>
      </c>
      <c r="E20" s="27" t="s">
        <v>94</v>
      </c>
    </row>
    <row r="21" spans="1:5" ht="16.5" x14ac:dyDescent="0.3">
      <c r="A21" s="33"/>
      <c r="B21" s="101" t="s">
        <v>222</v>
      </c>
      <c r="C21" s="95">
        <v>19</v>
      </c>
      <c r="D21" s="22" t="s">
        <v>100</v>
      </c>
      <c r="E21" s="28" t="s">
        <v>101</v>
      </c>
    </row>
    <row r="22" spans="1:5" ht="13.5" customHeight="1" x14ac:dyDescent="0.3">
      <c r="A22" s="33"/>
      <c r="B22" s="101" t="s">
        <v>222</v>
      </c>
      <c r="C22" s="95">
        <v>20</v>
      </c>
      <c r="D22" s="22" t="s">
        <v>102</v>
      </c>
      <c r="E22" s="28" t="s">
        <v>101</v>
      </c>
    </row>
    <row r="23" spans="1:5" ht="16.5" x14ac:dyDescent="0.3">
      <c r="A23" s="33"/>
      <c r="B23" s="101" t="s">
        <v>222</v>
      </c>
      <c r="C23" s="95">
        <v>21</v>
      </c>
      <c r="D23" s="22" t="s">
        <v>103</v>
      </c>
      <c r="E23" s="28" t="s">
        <v>101</v>
      </c>
    </row>
    <row r="24" spans="1:5" ht="16.5" x14ac:dyDescent="0.3">
      <c r="A24" s="33"/>
      <c r="B24" s="101" t="s">
        <v>222</v>
      </c>
      <c r="C24" s="95">
        <v>22</v>
      </c>
      <c r="D24" s="22" t="s">
        <v>104</v>
      </c>
      <c r="E24" s="28" t="s">
        <v>101</v>
      </c>
    </row>
    <row r="25" spans="1:5" ht="16.5" x14ac:dyDescent="0.3">
      <c r="A25" s="33"/>
      <c r="B25" s="101" t="s">
        <v>222</v>
      </c>
      <c r="C25" s="95">
        <v>23</v>
      </c>
      <c r="D25" s="22" t="s">
        <v>105</v>
      </c>
      <c r="E25" s="28" t="s">
        <v>101</v>
      </c>
    </row>
    <row r="26" spans="1:5" ht="16.5" x14ac:dyDescent="0.3">
      <c r="A26" s="33"/>
      <c r="B26" s="101" t="s">
        <v>222</v>
      </c>
      <c r="C26" s="95">
        <v>24</v>
      </c>
      <c r="D26" s="22" t="s">
        <v>106</v>
      </c>
      <c r="E26" s="28" t="s">
        <v>101</v>
      </c>
    </row>
    <row r="27" spans="1:5" ht="16.5" x14ac:dyDescent="0.3">
      <c r="A27" s="33"/>
      <c r="B27" s="101" t="s">
        <v>222</v>
      </c>
      <c r="C27" s="95">
        <v>25</v>
      </c>
      <c r="D27" s="22" t="s">
        <v>107</v>
      </c>
      <c r="E27" s="28" t="s">
        <v>101</v>
      </c>
    </row>
    <row r="28" spans="1:5" ht="16.5" x14ac:dyDescent="0.3">
      <c r="A28" s="33"/>
      <c r="B28" s="101" t="s">
        <v>222</v>
      </c>
      <c r="C28" s="96">
        <v>26</v>
      </c>
      <c r="D28" s="23" t="s">
        <v>108</v>
      </c>
      <c r="E28" s="29" t="s">
        <v>109</v>
      </c>
    </row>
    <row r="29" spans="1:5" ht="16.5" x14ac:dyDescent="0.3">
      <c r="A29" s="33"/>
      <c r="B29" s="101" t="s">
        <v>222</v>
      </c>
      <c r="C29" s="96">
        <v>27</v>
      </c>
      <c r="D29" s="23" t="s">
        <v>110</v>
      </c>
      <c r="E29" s="29" t="s">
        <v>109</v>
      </c>
    </row>
    <row r="30" spans="1:5" ht="16.5" x14ac:dyDescent="0.3">
      <c r="A30" s="33"/>
      <c r="B30" s="101" t="s">
        <v>222</v>
      </c>
      <c r="C30" s="96">
        <v>28</v>
      </c>
      <c r="D30" s="23" t="s">
        <v>111</v>
      </c>
      <c r="E30" s="29" t="s">
        <v>109</v>
      </c>
    </row>
    <row r="31" spans="1:5" ht="16.5" x14ac:dyDescent="0.3">
      <c r="A31" s="33"/>
      <c r="B31" s="101" t="s">
        <v>222</v>
      </c>
      <c r="C31" s="96">
        <v>29</v>
      </c>
      <c r="D31" s="23" t="s">
        <v>112</v>
      </c>
      <c r="E31" s="29" t="s">
        <v>109</v>
      </c>
    </row>
    <row r="32" spans="1:5" ht="16.5" x14ac:dyDescent="0.3">
      <c r="A32" s="33"/>
      <c r="B32" s="101" t="s">
        <v>222</v>
      </c>
      <c r="C32" s="96">
        <v>30</v>
      </c>
      <c r="D32" s="23" t="s">
        <v>113</v>
      </c>
      <c r="E32" s="29" t="s">
        <v>109</v>
      </c>
    </row>
    <row r="33" spans="1:7" ht="16.5" customHeight="1" x14ac:dyDescent="0.3">
      <c r="A33" s="33"/>
      <c r="B33" s="101" t="s">
        <v>222</v>
      </c>
      <c r="C33" s="97">
        <v>31</v>
      </c>
      <c r="D33" s="24" t="s">
        <v>114</v>
      </c>
      <c r="E33" s="30" t="s">
        <v>115</v>
      </c>
    </row>
    <row r="34" spans="1:7" ht="16.5" x14ac:dyDescent="0.3">
      <c r="A34" s="33"/>
      <c r="B34" s="101" t="s">
        <v>222</v>
      </c>
      <c r="C34" s="97">
        <v>32</v>
      </c>
      <c r="D34" s="24" t="s">
        <v>116</v>
      </c>
      <c r="E34" s="30" t="s">
        <v>115</v>
      </c>
    </row>
    <row r="35" spans="1:7" ht="16.5" x14ac:dyDescent="0.3">
      <c r="A35" s="33"/>
      <c r="B35" s="101" t="s">
        <v>222</v>
      </c>
      <c r="C35" s="97">
        <v>33</v>
      </c>
      <c r="D35" s="24" t="s">
        <v>117</v>
      </c>
      <c r="E35" s="30" t="s">
        <v>115</v>
      </c>
    </row>
    <row r="36" spans="1:7" ht="17.25" customHeight="1" x14ac:dyDescent="0.3">
      <c r="A36" s="33"/>
      <c r="B36" s="101" t="s">
        <v>222</v>
      </c>
      <c r="C36" s="97">
        <v>34</v>
      </c>
      <c r="D36" s="24" t="s">
        <v>118</v>
      </c>
      <c r="E36" s="30" t="s">
        <v>115</v>
      </c>
    </row>
    <row r="37" spans="1:7" ht="16.5" x14ac:dyDescent="0.3">
      <c r="A37" s="33"/>
      <c r="B37" s="101" t="s">
        <v>222</v>
      </c>
      <c r="C37" s="97">
        <v>35</v>
      </c>
      <c r="D37" s="24" t="s">
        <v>119</v>
      </c>
      <c r="E37" s="30" t="s">
        <v>115</v>
      </c>
    </row>
    <row r="38" spans="1:7" ht="16.5" x14ac:dyDescent="0.3">
      <c r="A38" s="33"/>
      <c r="B38" s="101" t="s">
        <v>222</v>
      </c>
      <c r="C38" s="97">
        <v>36</v>
      </c>
      <c r="D38" s="24" t="s">
        <v>120</v>
      </c>
      <c r="E38" s="30" t="s">
        <v>115</v>
      </c>
    </row>
    <row r="39" spans="1:7" ht="16.5" x14ac:dyDescent="0.3">
      <c r="A39" s="33"/>
      <c r="B39" s="101" t="s">
        <v>222</v>
      </c>
      <c r="C39" s="97">
        <v>37</v>
      </c>
      <c r="D39" s="24" t="s">
        <v>121</v>
      </c>
      <c r="E39" s="30" t="s">
        <v>115</v>
      </c>
    </row>
    <row r="40" spans="1:7" ht="16.5" x14ac:dyDescent="0.3">
      <c r="A40" s="33"/>
      <c r="B40" s="101" t="s">
        <v>222</v>
      </c>
      <c r="C40" s="98">
        <v>38</v>
      </c>
      <c r="D40" s="25" t="s">
        <v>122</v>
      </c>
      <c r="E40" s="31" t="s">
        <v>123</v>
      </c>
    </row>
    <row r="41" spans="1:7" ht="16.5" x14ac:dyDescent="0.3">
      <c r="A41" s="33"/>
      <c r="B41" s="101" t="s">
        <v>222</v>
      </c>
      <c r="C41" s="98">
        <v>39</v>
      </c>
      <c r="D41" s="25" t="s">
        <v>124</v>
      </c>
      <c r="E41" s="31" t="s">
        <v>123</v>
      </c>
    </row>
    <row r="42" spans="1:7" ht="16.5" x14ac:dyDescent="0.3">
      <c r="A42" s="33"/>
      <c r="B42" s="101" t="s">
        <v>222</v>
      </c>
      <c r="C42" s="98">
        <v>40</v>
      </c>
      <c r="D42" s="25" t="s">
        <v>125</v>
      </c>
      <c r="E42" s="31" t="s">
        <v>123</v>
      </c>
    </row>
    <row r="43" spans="1:7" ht="16.5" x14ac:dyDescent="0.3">
      <c r="A43" s="33"/>
      <c r="B43" s="101" t="s">
        <v>222</v>
      </c>
      <c r="C43" s="98">
        <v>41</v>
      </c>
      <c r="D43" s="25" t="s">
        <v>126</v>
      </c>
      <c r="E43" s="31" t="s">
        <v>123</v>
      </c>
    </row>
    <row r="44" spans="1:7" ht="16.5" x14ac:dyDescent="0.3">
      <c r="A44" s="33"/>
      <c r="B44" s="101" t="s">
        <v>222</v>
      </c>
      <c r="C44" s="99">
        <v>42</v>
      </c>
      <c r="D44" s="19" t="s">
        <v>127</v>
      </c>
      <c r="E44" s="32" t="s">
        <v>128</v>
      </c>
    </row>
    <row r="45" spans="1:7" ht="16.5" x14ac:dyDescent="0.3">
      <c r="A45" s="33"/>
      <c r="B45" s="101" t="s">
        <v>222</v>
      </c>
      <c r="C45" s="99">
        <v>43</v>
      </c>
      <c r="D45" s="19" t="s">
        <v>129</v>
      </c>
      <c r="E45" s="32" t="s">
        <v>128</v>
      </c>
    </row>
    <row r="46" spans="1:7" ht="16.5" x14ac:dyDescent="0.3">
      <c r="A46" s="33"/>
      <c r="B46" s="101" t="s">
        <v>222</v>
      </c>
      <c r="C46" s="99">
        <v>44</v>
      </c>
      <c r="D46" s="19" t="s">
        <v>130</v>
      </c>
      <c r="E46" s="32" t="s">
        <v>128</v>
      </c>
    </row>
    <row r="47" spans="1:7" ht="16.5" x14ac:dyDescent="0.3">
      <c r="A47" s="33"/>
      <c r="B47" s="101" t="s">
        <v>222</v>
      </c>
      <c r="C47" s="100">
        <v>45</v>
      </c>
      <c r="D47" s="55" t="s">
        <v>131</v>
      </c>
      <c r="E47" s="67" t="s">
        <v>128</v>
      </c>
      <c r="F47" s="56"/>
      <c r="G47" s="56"/>
    </row>
    <row r="48" spans="1:7" s="33" customFormat="1" ht="30" x14ac:dyDescent="0.25">
      <c r="A48" s="66" t="s">
        <v>285</v>
      </c>
      <c r="B48" s="102" t="s">
        <v>223</v>
      </c>
      <c r="C48" s="72" t="s">
        <v>228</v>
      </c>
      <c r="D48" s="73" t="s">
        <v>156</v>
      </c>
      <c r="E48" s="74" t="s">
        <v>199</v>
      </c>
    </row>
    <row r="49" spans="1:5" s="33" customFormat="1" ht="30" x14ac:dyDescent="0.25">
      <c r="A49" s="66" t="s">
        <v>286</v>
      </c>
      <c r="B49" s="102" t="s">
        <v>223</v>
      </c>
      <c r="C49" s="72" t="s">
        <v>229</v>
      </c>
      <c r="D49" s="73" t="s">
        <v>157</v>
      </c>
      <c r="E49" s="74" t="s">
        <v>199</v>
      </c>
    </row>
    <row r="50" spans="1:5" s="33" customFormat="1" ht="30" x14ac:dyDescent="0.25">
      <c r="A50" s="66"/>
      <c r="B50" s="102" t="s">
        <v>223</v>
      </c>
      <c r="C50" s="72" t="s">
        <v>230</v>
      </c>
      <c r="D50" s="73" t="s">
        <v>158</v>
      </c>
      <c r="E50" s="74" t="s">
        <v>199</v>
      </c>
    </row>
    <row r="51" spans="1:5" s="33" customFormat="1" ht="33" x14ac:dyDescent="0.25">
      <c r="A51" s="66"/>
      <c r="B51" s="102" t="s">
        <v>223</v>
      </c>
      <c r="C51" s="72" t="s">
        <v>231</v>
      </c>
      <c r="D51" s="73" t="s">
        <v>159</v>
      </c>
      <c r="E51" s="74" t="s">
        <v>199</v>
      </c>
    </row>
    <row r="52" spans="1:5" s="33" customFormat="1" ht="33" x14ac:dyDescent="0.25">
      <c r="A52" s="66"/>
      <c r="B52" s="102" t="s">
        <v>223</v>
      </c>
      <c r="C52" s="72" t="s">
        <v>232</v>
      </c>
      <c r="D52" s="73" t="s">
        <v>160</v>
      </c>
      <c r="E52" s="74" t="s">
        <v>199</v>
      </c>
    </row>
    <row r="53" spans="1:5" s="33" customFormat="1" ht="30" x14ac:dyDescent="0.25">
      <c r="A53" s="66"/>
      <c r="B53" s="102" t="s">
        <v>223</v>
      </c>
      <c r="C53" s="72" t="s">
        <v>233</v>
      </c>
      <c r="D53" s="73" t="s">
        <v>155</v>
      </c>
      <c r="E53" s="74" t="s">
        <v>199</v>
      </c>
    </row>
    <row r="54" spans="1:5" s="33" customFormat="1" ht="30" x14ac:dyDescent="0.25">
      <c r="A54" s="66"/>
      <c r="B54" s="102" t="s">
        <v>223</v>
      </c>
      <c r="C54" s="72" t="s">
        <v>234</v>
      </c>
      <c r="D54" s="73" t="s">
        <v>161</v>
      </c>
      <c r="E54" s="74" t="s">
        <v>199</v>
      </c>
    </row>
    <row r="55" spans="1:5" s="33" customFormat="1" ht="30" x14ac:dyDescent="0.25">
      <c r="A55" s="66"/>
      <c r="B55" s="102" t="s">
        <v>223</v>
      </c>
      <c r="C55" s="72" t="s">
        <v>235</v>
      </c>
      <c r="D55" s="73" t="s">
        <v>162</v>
      </c>
      <c r="E55" s="74" t="s">
        <v>199</v>
      </c>
    </row>
    <row r="56" spans="1:5" s="33" customFormat="1" ht="30" x14ac:dyDescent="0.25">
      <c r="A56" s="66"/>
      <c r="B56" s="102" t="s">
        <v>223</v>
      </c>
      <c r="C56" s="72" t="s">
        <v>236</v>
      </c>
      <c r="D56" s="73" t="s">
        <v>163</v>
      </c>
      <c r="E56" s="74" t="s">
        <v>199</v>
      </c>
    </row>
    <row r="57" spans="1:5" s="33" customFormat="1" ht="30" x14ac:dyDescent="0.25">
      <c r="A57" s="66"/>
      <c r="B57" s="102" t="s">
        <v>223</v>
      </c>
      <c r="C57" s="72" t="s">
        <v>237</v>
      </c>
      <c r="D57" s="73" t="s">
        <v>164</v>
      </c>
      <c r="E57" s="74" t="s">
        <v>199</v>
      </c>
    </row>
    <row r="58" spans="1:5" s="33" customFormat="1" ht="30" x14ac:dyDescent="0.25">
      <c r="A58" s="66"/>
      <c r="B58" s="102" t="s">
        <v>223</v>
      </c>
      <c r="C58" s="72" t="s">
        <v>238</v>
      </c>
      <c r="D58" s="73" t="s">
        <v>165</v>
      </c>
      <c r="E58" s="74" t="s">
        <v>199</v>
      </c>
    </row>
    <row r="59" spans="1:5" s="33" customFormat="1" ht="30" x14ac:dyDescent="0.25">
      <c r="A59" s="66"/>
      <c r="B59" s="102" t="s">
        <v>223</v>
      </c>
      <c r="C59" s="72" t="s">
        <v>239</v>
      </c>
      <c r="D59" s="73" t="s">
        <v>166</v>
      </c>
      <c r="E59" s="74" t="s">
        <v>199</v>
      </c>
    </row>
    <row r="60" spans="1:5" s="33" customFormat="1" ht="33" x14ac:dyDescent="0.25">
      <c r="A60" s="66"/>
      <c r="B60" s="102" t="s">
        <v>223</v>
      </c>
      <c r="C60" s="72" t="s">
        <v>240</v>
      </c>
      <c r="D60" s="73" t="s">
        <v>167</v>
      </c>
      <c r="E60" s="74" t="s">
        <v>199</v>
      </c>
    </row>
    <row r="61" spans="1:5" s="33" customFormat="1" ht="30" x14ac:dyDescent="0.25">
      <c r="A61" s="66"/>
      <c r="B61" s="102" t="s">
        <v>223</v>
      </c>
      <c r="C61" s="72" t="s">
        <v>241</v>
      </c>
      <c r="D61" s="73" t="s">
        <v>168</v>
      </c>
      <c r="E61" s="74" t="s">
        <v>199</v>
      </c>
    </row>
    <row r="62" spans="1:5" s="33" customFormat="1" ht="30" x14ac:dyDescent="0.25">
      <c r="A62" s="66"/>
      <c r="B62" s="102" t="s">
        <v>223</v>
      </c>
      <c r="C62" s="72" t="s">
        <v>242</v>
      </c>
      <c r="D62" s="73" t="s">
        <v>169</v>
      </c>
      <c r="E62" s="74" t="s">
        <v>199</v>
      </c>
    </row>
    <row r="63" spans="1:5" s="33" customFormat="1" ht="33" x14ac:dyDescent="0.25">
      <c r="A63" s="66"/>
      <c r="B63" s="102" t="s">
        <v>223</v>
      </c>
      <c r="C63" s="72" t="s">
        <v>243</v>
      </c>
      <c r="D63" s="73" t="s">
        <v>170</v>
      </c>
      <c r="E63" s="74" t="s">
        <v>199</v>
      </c>
    </row>
    <row r="64" spans="1:5" s="33" customFormat="1" ht="33" x14ac:dyDescent="0.25">
      <c r="A64" s="66"/>
      <c r="B64" s="102" t="s">
        <v>223</v>
      </c>
      <c r="C64" s="72" t="s">
        <v>244</v>
      </c>
      <c r="D64" s="73" t="s">
        <v>171</v>
      </c>
      <c r="E64" s="74" t="s">
        <v>199</v>
      </c>
    </row>
    <row r="65" spans="1:5" s="33" customFormat="1" ht="30" x14ac:dyDescent="0.25">
      <c r="A65" s="66"/>
      <c r="B65" s="102" t="s">
        <v>223</v>
      </c>
      <c r="C65" s="72" t="s">
        <v>245</v>
      </c>
      <c r="D65" s="73" t="s">
        <v>172</v>
      </c>
      <c r="E65" s="74" t="s">
        <v>199</v>
      </c>
    </row>
    <row r="66" spans="1:5" s="33" customFormat="1" ht="30" x14ac:dyDescent="0.25">
      <c r="A66" s="66"/>
      <c r="B66" s="102" t="s">
        <v>223</v>
      </c>
      <c r="C66" s="72" t="s">
        <v>246</v>
      </c>
      <c r="D66" s="73" t="s">
        <v>173</v>
      </c>
      <c r="E66" s="74" t="s">
        <v>199</v>
      </c>
    </row>
    <row r="67" spans="1:5" s="33" customFormat="1" ht="33" x14ac:dyDescent="0.25">
      <c r="A67" s="66"/>
      <c r="B67" s="102" t="s">
        <v>223</v>
      </c>
      <c r="C67" s="72" t="s">
        <v>247</v>
      </c>
      <c r="D67" s="73" t="s">
        <v>174</v>
      </c>
      <c r="E67" s="74" t="s">
        <v>199</v>
      </c>
    </row>
    <row r="68" spans="1:5" s="33" customFormat="1" ht="33" x14ac:dyDescent="0.25">
      <c r="A68" s="66"/>
      <c r="B68" s="102" t="s">
        <v>223</v>
      </c>
      <c r="C68" s="72" t="s">
        <v>248</v>
      </c>
      <c r="D68" s="73" t="s">
        <v>175</v>
      </c>
      <c r="E68" s="74" t="s">
        <v>199</v>
      </c>
    </row>
    <row r="69" spans="1:5" s="33" customFormat="1" ht="30" x14ac:dyDescent="0.25">
      <c r="A69" s="66"/>
      <c r="B69" s="102" t="s">
        <v>223</v>
      </c>
      <c r="C69" s="72" t="s">
        <v>249</v>
      </c>
      <c r="D69" s="73" t="s">
        <v>176</v>
      </c>
      <c r="E69" s="74" t="s">
        <v>199</v>
      </c>
    </row>
    <row r="70" spans="1:5" s="33" customFormat="1" ht="30" x14ac:dyDescent="0.25">
      <c r="A70" s="66"/>
      <c r="B70" s="102" t="s">
        <v>223</v>
      </c>
      <c r="C70" s="72" t="s">
        <v>250</v>
      </c>
      <c r="D70" s="73" t="s">
        <v>287</v>
      </c>
      <c r="E70" s="74" t="s">
        <v>199</v>
      </c>
    </row>
    <row r="71" spans="1:5" s="33" customFormat="1" ht="30" x14ac:dyDescent="0.25">
      <c r="A71" s="66"/>
      <c r="B71" s="102" t="s">
        <v>223</v>
      </c>
      <c r="C71" s="72" t="s">
        <v>251</v>
      </c>
      <c r="D71" s="73" t="s">
        <v>288</v>
      </c>
      <c r="E71" s="74" t="s">
        <v>199</v>
      </c>
    </row>
    <row r="72" spans="1:5" s="33" customFormat="1" ht="30" x14ac:dyDescent="0.25">
      <c r="A72" s="66"/>
      <c r="B72" s="102" t="s">
        <v>223</v>
      </c>
      <c r="C72" s="72" t="s">
        <v>252</v>
      </c>
      <c r="D72" s="73" t="s">
        <v>289</v>
      </c>
      <c r="E72" s="74" t="s">
        <v>199</v>
      </c>
    </row>
    <row r="73" spans="1:5" s="33" customFormat="1" ht="30" x14ac:dyDescent="0.25">
      <c r="A73" s="66"/>
      <c r="B73" s="102" t="s">
        <v>223</v>
      </c>
      <c r="C73" s="72" t="s">
        <v>253</v>
      </c>
      <c r="D73" s="73" t="s">
        <v>290</v>
      </c>
      <c r="E73" s="74" t="s">
        <v>199</v>
      </c>
    </row>
    <row r="74" spans="1:5" ht="30" x14ac:dyDescent="0.25">
      <c r="A74" s="66"/>
      <c r="B74" s="102" t="s">
        <v>223</v>
      </c>
      <c r="C74" s="75" t="s">
        <v>254</v>
      </c>
      <c r="D74" s="76" t="s">
        <v>177</v>
      </c>
      <c r="E74" s="91" t="s">
        <v>221</v>
      </c>
    </row>
    <row r="75" spans="1:5" ht="30" x14ac:dyDescent="0.25">
      <c r="A75" s="66"/>
      <c r="B75" s="102" t="s">
        <v>223</v>
      </c>
      <c r="C75" s="75" t="s">
        <v>255</v>
      </c>
      <c r="D75" s="76" t="s">
        <v>178</v>
      </c>
      <c r="E75" s="91" t="s">
        <v>221</v>
      </c>
    </row>
    <row r="76" spans="1:5" ht="30" x14ac:dyDescent="0.25">
      <c r="A76" s="66"/>
      <c r="B76" s="102" t="s">
        <v>223</v>
      </c>
      <c r="C76" s="75" t="s">
        <v>256</v>
      </c>
      <c r="D76" s="76" t="s">
        <v>179</v>
      </c>
      <c r="E76" s="91" t="s">
        <v>221</v>
      </c>
    </row>
    <row r="77" spans="1:5" s="33" customFormat="1" ht="30" x14ac:dyDescent="0.25">
      <c r="A77" s="66"/>
      <c r="B77" s="102" t="s">
        <v>223</v>
      </c>
      <c r="C77" s="75" t="s">
        <v>257</v>
      </c>
      <c r="D77" s="76" t="s">
        <v>180</v>
      </c>
      <c r="E77" s="91" t="s">
        <v>221</v>
      </c>
    </row>
    <row r="78" spans="1:5" s="33" customFormat="1" ht="30" x14ac:dyDescent="0.25">
      <c r="A78" s="66"/>
      <c r="B78" s="102" t="s">
        <v>223</v>
      </c>
      <c r="C78" s="75" t="s">
        <v>258</v>
      </c>
      <c r="D78" s="76" t="s">
        <v>181</v>
      </c>
      <c r="E78" s="91" t="s">
        <v>221</v>
      </c>
    </row>
    <row r="79" spans="1:5" s="33" customFormat="1" ht="30" x14ac:dyDescent="0.25">
      <c r="A79" s="66"/>
      <c r="B79" s="102" t="s">
        <v>223</v>
      </c>
      <c r="C79" s="75" t="s">
        <v>259</v>
      </c>
      <c r="D79" s="76" t="s">
        <v>182</v>
      </c>
      <c r="E79" s="91" t="s">
        <v>221</v>
      </c>
    </row>
    <row r="80" spans="1:5" s="33" customFormat="1" ht="30" x14ac:dyDescent="0.25">
      <c r="A80" s="66"/>
      <c r="B80" s="102" t="s">
        <v>223</v>
      </c>
      <c r="C80" s="75" t="s">
        <v>260</v>
      </c>
      <c r="D80" s="76" t="s">
        <v>183</v>
      </c>
      <c r="E80" s="91" t="s">
        <v>221</v>
      </c>
    </row>
    <row r="81" spans="1:5" s="33" customFormat="1" ht="30" x14ac:dyDescent="0.25">
      <c r="A81" s="66"/>
      <c r="B81" s="102" t="s">
        <v>223</v>
      </c>
      <c r="C81" s="75" t="s">
        <v>261</v>
      </c>
      <c r="D81" s="76" t="s">
        <v>184</v>
      </c>
      <c r="E81" s="91" t="s">
        <v>221</v>
      </c>
    </row>
    <row r="82" spans="1:5" s="33" customFormat="1" ht="30" x14ac:dyDescent="0.25">
      <c r="A82" s="66"/>
      <c r="B82" s="102" t="s">
        <v>223</v>
      </c>
      <c r="C82" s="75" t="s">
        <v>262</v>
      </c>
      <c r="D82" s="76" t="s">
        <v>185</v>
      </c>
      <c r="E82" s="91" t="s">
        <v>221</v>
      </c>
    </row>
    <row r="83" spans="1:5" s="33" customFormat="1" ht="30" x14ac:dyDescent="0.25">
      <c r="A83" s="66"/>
      <c r="B83" s="102" t="s">
        <v>223</v>
      </c>
      <c r="C83" s="75" t="s">
        <v>263</v>
      </c>
      <c r="D83" s="76" t="s">
        <v>186</v>
      </c>
      <c r="E83" s="91" t="s">
        <v>221</v>
      </c>
    </row>
    <row r="84" spans="1:5" s="33" customFormat="1" ht="30" x14ac:dyDescent="0.25">
      <c r="A84" s="66"/>
      <c r="B84" s="102" t="s">
        <v>223</v>
      </c>
      <c r="C84" s="75" t="s">
        <v>264</v>
      </c>
      <c r="D84" s="76" t="s">
        <v>187</v>
      </c>
      <c r="E84" s="91" t="s">
        <v>221</v>
      </c>
    </row>
    <row r="85" spans="1:5" s="33" customFormat="1" ht="30" x14ac:dyDescent="0.25">
      <c r="A85" s="66"/>
      <c r="B85" s="102" t="s">
        <v>223</v>
      </c>
      <c r="C85" s="75" t="s">
        <v>265</v>
      </c>
      <c r="D85" s="76" t="s">
        <v>188</v>
      </c>
      <c r="E85" s="91" t="s">
        <v>221</v>
      </c>
    </row>
    <row r="86" spans="1:5" ht="30" x14ac:dyDescent="0.25">
      <c r="A86" s="66"/>
      <c r="B86" s="102" t="s">
        <v>223</v>
      </c>
      <c r="C86" s="77" t="s">
        <v>266</v>
      </c>
      <c r="D86" s="78" t="s">
        <v>189</v>
      </c>
      <c r="E86" s="79" t="s">
        <v>200</v>
      </c>
    </row>
    <row r="87" spans="1:5" ht="33" x14ac:dyDescent="0.25">
      <c r="A87" s="66"/>
      <c r="B87" s="102" t="s">
        <v>223</v>
      </c>
      <c r="C87" s="77" t="s">
        <v>267</v>
      </c>
      <c r="D87" s="78" t="s">
        <v>190</v>
      </c>
      <c r="E87" s="79" t="s">
        <v>200</v>
      </c>
    </row>
    <row r="88" spans="1:5" ht="30" x14ac:dyDescent="0.25">
      <c r="A88" s="66"/>
      <c r="B88" s="102" t="s">
        <v>223</v>
      </c>
      <c r="C88" s="77" t="s">
        <v>268</v>
      </c>
      <c r="D88" s="78" t="s">
        <v>191</v>
      </c>
      <c r="E88" s="79" t="s">
        <v>200</v>
      </c>
    </row>
    <row r="89" spans="1:5" ht="33" x14ac:dyDescent="0.25">
      <c r="A89" s="66"/>
      <c r="B89" s="102" t="s">
        <v>223</v>
      </c>
      <c r="C89" s="77" t="s">
        <v>269</v>
      </c>
      <c r="D89" s="78" t="s">
        <v>192</v>
      </c>
      <c r="E89" s="79" t="s">
        <v>200</v>
      </c>
    </row>
    <row r="90" spans="1:5" s="33" customFormat="1" ht="33" x14ac:dyDescent="0.25">
      <c r="A90" s="66"/>
      <c r="B90" s="102" t="s">
        <v>223</v>
      </c>
      <c r="C90" s="77" t="s">
        <v>270</v>
      </c>
      <c r="D90" s="78" t="s">
        <v>193</v>
      </c>
      <c r="E90" s="79" t="s">
        <v>200</v>
      </c>
    </row>
    <row r="91" spans="1:5" s="33" customFormat="1" ht="30" x14ac:dyDescent="0.25">
      <c r="A91" s="66"/>
      <c r="B91" s="102" t="s">
        <v>223</v>
      </c>
      <c r="C91" s="77" t="s">
        <v>271</v>
      </c>
      <c r="D91" s="78" t="s">
        <v>194</v>
      </c>
      <c r="E91" s="79" t="s">
        <v>200</v>
      </c>
    </row>
    <row r="92" spans="1:5" s="33" customFormat="1" ht="30" x14ac:dyDescent="0.25">
      <c r="A92" s="66"/>
      <c r="B92" s="102" t="s">
        <v>223</v>
      </c>
      <c r="C92" s="77" t="s">
        <v>272</v>
      </c>
      <c r="D92" s="78" t="s">
        <v>195</v>
      </c>
      <c r="E92" s="79" t="s">
        <v>200</v>
      </c>
    </row>
    <row r="93" spans="1:5" s="33" customFormat="1" ht="30" x14ac:dyDescent="0.25">
      <c r="A93" s="66"/>
      <c r="B93" s="102" t="s">
        <v>223</v>
      </c>
      <c r="C93" s="77" t="s">
        <v>273</v>
      </c>
      <c r="D93" s="78" t="s">
        <v>196</v>
      </c>
      <c r="E93" s="79" t="s">
        <v>200</v>
      </c>
    </row>
    <row r="94" spans="1:5" s="33" customFormat="1" ht="30" x14ac:dyDescent="0.25">
      <c r="A94" s="66"/>
      <c r="B94" s="102" t="s">
        <v>223</v>
      </c>
      <c r="C94" s="77" t="s">
        <v>274</v>
      </c>
      <c r="D94" s="78" t="s">
        <v>197</v>
      </c>
      <c r="E94" s="79" t="s">
        <v>200</v>
      </c>
    </row>
    <row r="95" spans="1:5" s="33" customFormat="1" ht="30" x14ac:dyDescent="0.25">
      <c r="A95" s="66"/>
      <c r="B95" s="102" t="s">
        <v>223</v>
      </c>
      <c r="C95" s="77" t="s">
        <v>275</v>
      </c>
      <c r="D95" s="78" t="s">
        <v>198</v>
      </c>
      <c r="E95" s="79" t="s">
        <v>200</v>
      </c>
    </row>
    <row r="96" spans="1:5" ht="30" x14ac:dyDescent="0.25">
      <c r="A96" s="66"/>
      <c r="B96" s="102" t="s">
        <v>223</v>
      </c>
      <c r="C96" s="80" t="s">
        <v>276</v>
      </c>
      <c r="D96" s="81" t="s">
        <v>202</v>
      </c>
      <c r="E96" s="82" t="s">
        <v>201</v>
      </c>
    </row>
    <row r="97" spans="1:5" ht="30" x14ac:dyDescent="0.25">
      <c r="A97" s="66"/>
      <c r="B97" s="102" t="s">
        <v>223</v>
      </c>
      <c r="C97" s="80" t="s">
        <v>277</v>
      </c>
      <c r="D97" s="81" t="s">
        <v>203</v>
      </c>
      <c r="E97" s="82" t="s">
        <v>201</v>
      </c>
    </row>
    <row r="98" spans="1:5" ht="30" x14ac:dyDescent="0.25">
      <c r="A98" s="66"/>
      <c r="B98" s="102" t="s">
        <v>223</v>
      </c>
      <c r="C98" s="86" t="s">
        <v>278</v>
      </c>
      <c r="D98" s="87" t="s">
        <v>205</v>
      </c>
      <c r="E98" s="88" t="s">
        <v>204</v>
      </c>
    </row>
    <row r="99" spans="1:5" ht="30" x14ac:dyDescent="0.25">
      <c r="A99" s="66"/>
      <c r="B99" s="102" t="s">
        <v>223</v>
      </c>
      <c r="C99" s="89" t="s">
        <v>279</v>
      </c>
      <c r="D99" s="87" t="s">
        <v>206</v>
      </c>
      <c r="E99" s="88" t="s">
        <v>204</v>
      </c>
    </row>
    <row r="100" spans="1:5" ht="30" x14ac:dyDescent="0.25">
      <c r="A100" s="66"/>
      <c r="B100" s="102" t="s">
        <v>223</v>
      </c>
      <c r="C100" s="89" t="s">
        <v>280</v>
      </c>
      <c r="D100" s="87" t="s">
        <v>207</v>
      </c>
      <c r="E100" s="88" t="s">
        <v>204</v>
      </c>
    </row>
    <row r="101" spans="1:5" ht="30" x14ac:dyDescent="0.25">
      <c r="A101" s="66"/>
      <c r="B101" s="102" t="s">
        <v>223</v>
      </c>
      <c r="C101" s="89" t="s">
        <v>281</v>
      </c>
      <c r="D101" s="87" t="s">
        <v>208</v>
      </c>
      <c r="E101" s="88" t="s">
        <v>204</v>
      </c>
    </row>
    <row r="102" spans="1:5" ht="30" x14ac:dyDescent="0.25">
      <c r="A102" s="66"/>
      <c r="B102" s="102" t="s">
        <v>223</v>
      </c>
      <c r="C102" s="89" t="s">
        <v>282</v>
      </c>
      <c r="D102" s="90" t="s">
        <v>209</v>
      </c>
      <c r="E102" s="88" t="s">
        <v>204</v>
      </c>
    </row>
    <row r="103" spans="1:5" ht="30" x14ac:dyDescent="0.25">
      <c r="A103" s="66"/>
      <c r="B103" s="102" t="s">
        <v>223</v>
      </c>
      <c r="C103" s="89" t="s">
        <v>283</v>
      </c>
      <c r="D103" s="90" t="s">
        <v>210</v>
      </c>
      <c r="E103" s="88" t="s">
        <v>204</v>
      </c>
    </row>
    <row r="104" spans="1:5" ht="30" x14ac:dyDescent="0.25">
      <c r="A104" s="66"/>
      <c r="B104" s="102" t="s">
        <v>223</v>
      </c>
      <c r="C104" s="89" t="s">
        <v>284</v>
      </c>
      <c r="D104" s="90" t="s">
        <v>211</v>
      </c>
      <c r="E104" s="88" t="s">
        <v>204</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12</vt:i4>
      </vt:variant>
    </vt:vector>
  </HeadingPairs>
  <TitlesOfParts>
    <vt:vector size="16" baseType="lpstr">
      <vt:lpstr>1. INFORMACION ACUMULADA</vt:lpstr>
      <vt:lpstr>PAA</vt:lpstr>
      <vt:lpstr>Tipo</vt:lpstr>
      <vt:lpstr>Eje_Pilar_Prop1</vt:lpstr>
      <vt:lpstr>afectacion</vt:lpstr>
      <vt:lpstr>cd</vt:lpstr>
      <vt:lpstr>modal</vt:lpstr>
      <vt:lpstr>na</vt:lpstr>
      <vt:lpstr>naturaleza</vt:lpstr>
      <vt:lpstr>programabta</vt:lpstr>
      <vt:lpstr>re</vt:lpstr>
      <vt:lpstr>sa</vt:lpstr>
      <vt:lpstr>SECOP</vt:lpstr>
      <vt:lpstr>Sector</vt:lpstr>
      <vt:lpstr>tipo</vt:lpstr>
      <vt:lpstr>vacio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Carlos Alfonso Acosta Garzon</cp:lastModifiedBy>
  <dcterms:created xsi:type="dcterms:W3CDTF">2019-07-31T19:12:15Z</dcterms:created>
  <dcterms:modified xsi:type="dcterms:W3CDTF">2022-03-09T20:51:07Z</dcterms:modified>
</cp:coreProperties>
</file>